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375" yWindow="-120" windowWidth="18330" windowHeight="11115" tabRatio="500" activeTab="1"/>
  </bookViews>
  <sheets>
    <sheet name="Order Totals" sheetId="9" r:id="rId1"/>
    <sheet name="Order Form" sheetId="3" r:id="rId2"/>
  </sheets>
  <externalReferences>
    <externalReference r:id="rId3"/>
    <externalReference r:id="rId4"/>
    <externalReference r:id="rId5"/>
  </externalReferences>
  <definedNames>
    <definedName name="EV__LASTREFTIME__" hidden="1">40820.6333333333</definedName>
    <definedName name="Gr">'[1]Gratis TE'!#REF!:'[1]Gratis TE'!#REF!</definedName>
    <definedName name="Grade">'[1]Gratis TE'!$H$17:'[1]Gratis TE'!$H$36</definedName>
    <definedName name="Grade_1" localSheetId="1">'Order Form'!$G$34:'Order Form'!#REF!</definedName>
    <definedName name="Grade_1" localSheetId="0">'[2]SCI Fusion K-5'!$G$39:'[2]SCI Fusion K-5'!$G$53</definedName>
    <definedName name="Grade_1">#REF!:#REF!</definedName>
    <definedName name="Grade_1_Total" localSheetId="1">'Order Form'!$G$52:'Order Form'!$G$52</definedName>
    <definedName name="Grade_1_Total" localSheetId="0">'[2]SCI Fusion K-5'!$G$64:'[2]SCI Fusion K-5'!$G$64</definedName>
    <definedName name="Grade_1_Total">#REF!:#REF!</definedName>
    <definedName name="Grade_1ExtWAUC" localSheetId="1">'Order Form'!#REF!:'Order Form'!#REF!</definedName>
    <definedName name="Grade_1ExtWAUC" localSheetId="0">'[2]SCI Fusion K-5'!#REF!:'[2]SCI Fusion K-5'!#REF!</definedName>
    <definedName name="Grade_1ExtWAUC">#REF!:#REF!</definedName>
    <definedName name="Grade_1Gratis" localSheetId="1">'Order Form'!$I$34:'Order Form'!#REF!</definedName>
    <definedName name="Grade_1Gratis" localSheetId="0">'[2]SCI Fusion K-5'!$I$39:'[2]SCI Fusion K-5'!$I$53</definedName>
    <definedName name="Grade_1Gratis">#REF!:#REF!</definedName>
    <definedName name="Grade_1LOTWAUC" localSheetId="1">'Order Form'!#REF!:'Order Form'!#REF!</definedName>
    <definedName name="Grade_1LOTWAUC" localSheetId="0">'[2]SCI Fusion K-5'!#REF!:'[2]SCI Fusion K-5'!#REF!</definedName>
    <definedName name="Grade_1LOTWAUC">#REF!:#REF!</definedName>
    <definedName name="Grade_1PPB" localSheetId="1">'Order Form'!#REF!:'Order Form'!#REF!</definedName>
    <definedName name="Grade_1PPB" localSheetId="0">'[2]SCI Fusion K-5'!#REF!:'[2]SCI Fusion K-5'!#REF!</definedName>
    <definedName name="Grade_1PPB">#REF!:#REF!</definedName>
    <definedName name="Grade_2" localSheetId="1">'Order Form'!$G$54:'Order Form'!#REF!</definedName>
    <definedName name="Grade_2" localSheetId="0">'[2]SCI Fusion K-5'!$G$67:'[2]SCI Fusion K-5'!$G$83</definedName>
    <definedName name="Grade_2">#REF!:#REF!</definedName>
    <definedName name="Grade_2_Total" localSheetId="1">'Order Form'!$G$72:'Order Form'!$G$72</definedName>
    <definedName name="Grade_2_Total" localSheetId="0">'[2]SCI Fusion K-5'!$G$94:'[2]SCI Fusion K-5'!$G$94</definedName>
    <definedName name="Grade_2_Total">#REF!:#REF!</definedName>
    <definedName name="Grade_2ExtWAUC" localSheetId="1">'Order Form'!#REF!:'Order Form'!#REF!</definedName>
    <definedName name="Grade_2ExtWAUC" localSheetId="0">'[2]SCI Fusion K-5'!#REF!:'[2]SCI Fusion K-5'!#REF!</definedName>
    <definedName name="Grade_2ExtWAUC">#REF!:#REF!</definedName>
    <definedName name="Grade_2Gratis" localSheetId="1">'Order Form'!$I$54:'Order Form'!#REF!</definedName>
    <definedName name="Grade_2Gratis" localSheetId="0">'[2]SCI Fusion K-5'!$I$67:'[2]SCI Fusion K-5'!$I$83</definedName>
    <definedName name="Grade_2Gratis">#REF!:#REF!</definedName>
    <definedName name="Grade_2LOTWAUC" localSheetId="1">'Order Form'!#REF!:'Order Form'!#REF!</definedName>
    <definedName name="Grade_2LOTWAUC" localSheetId="0">'[2]SCI Fusion K-5'!#REF!:'[2]SCI Fusion K-5'!#REF!</definedName>
    <definedName name="Grade_2LOTWAUC">#REF!:#REF!</definedName>
    <definedName name="Grade_2PPB" localSheetId="1">'Order Form'!#REF!:'Order Form'!#REF!</definedName>
    <definedName name="Grade_2PPB" localSheetId="0">'[2]SCI Fusion K-5'!#REF!:'[2]SCI Fusion K-5'!#REF!</definedName>
    <definedName name="Grade_2PPB">#REF!:#REF!</definedName>
    <definedName name="Grade_3" localSheetId="1">'Order Form'!$G$74:'Order Form'!#REF!</definedName>
    <definedName name="Grade_3" localSheetId="0">'[2]SCI Fusion K-5'!$G$97:'[2]SCI Fusion K-5'!$G$111</definedName>
    <definedName name="Grade_3">#REF!:#REF!</definedName>
    <definedName name="Grade_3_Total" localSheetId="1">'Order Form'!$G$92:'Order Form'!$G$92</definedName>
    <definedName name="Grade_3_Total" localSheetId="0">'[2]SCI Fusion K-5'!$G$117:'[2]SCI Fusion K-5'!$G$117</definedName>
    <definedName name="Grade_3_Total">#REF!:#REF!</definedName>
    <definedName name="Grade_3ExtWAUC" localSheetId="1">'Order Form'!#REF!:'Order Form'!#REF!</definedName>
    <definedName name="Grade_3ExtWAUC" localSheetId="0">'[2]SCI Fusion K-5'!#REF!:'[2]SCI Fusion K-5'!#REF!</definedName>
    <definedName name="Grade_3ExtWAUC">#REF!:#REF!</definedName>
    <definedName name="Grade_3Gratis" localSheetId="1">'Order Form'!$I$74:'Order Form'!#REF!</definedName>
    <definedName name="Grade_3Gratis" localSheetId="0">'[2]SCI Fusion K-5'!$I$97:'[2]SCI Fusion K-5'!$I$111</definedName>
    <definedName name="Grade_3Gratis">#REF!:#REF!</definedName>
    <definedName name="Grade_3LOTWAUC" localSheetId="1">'Order Form'!#REF!:'Order Form'!#REF!</definedName>
    <definedName name="Grade_3LOTWAUC" localSheetId="0">'[2]SCI Fusion K-5'!#REF!:'[2]SCI Fusion K-5'!#REF!</definedName>
    <definedName name="Grade_3LOTWAUC">#REF!:#REF!</definedName>
    <definedName name="Grade_3PPB" localSheetId="1">'Order Form'!#REF!:'Order Form'!#REF!</definedName>
    <definedName name="Grade_3PPB" localSheetId="0">'[2]SCI Fusion K-5'!#REF!:'[2]SCI Fusion K-5'!#REF!</definedName>
    <definedName name="Grade_3PPB">#REF!:#REF!</definedName>
    <definedName name="Grade_4" localSheetId="1">'Order Form'!$G$94:'Order Form'!#REF!</definedName>
    <definedName name="Grade_4" localSheetId="0">'[2]SCI Fusion K-5'!$G$125:'[2]SCI Fusion K-5'!$G$139</definedName>
    <definedName name="Grade_4">#REF!:#REF!</definedName>
    <definedName name="Grade_4_Total" localSheetId="1">'Order Form'!$G$112:'Order Form'!$G$112</definedName>
    <definedName name="Grade_4_Total" localSheetId="0">'[2]SCI Fusion K-5'!$G$150:'[2]SCI Fusion K-5'!$G$150</definedName>
    <definedName name="Grade_4_Total">#REF!:#REF!</definedName>
    <definedName name="Grade_4ExtWAUC" localSheetId="1">'Order Form'!#REF!:'Order Form'!#REF!</definedName>
    <definedName name="Grade_4ExtWAUC" localSheetId="0">'[2]SCI Fusion K-5'!#REF!:'[2]SCI Fusion K-5'!#REF!</definedName>
    <definedName name="Grade_4ExtWAUC">#REF!:#REF!</definedName>
    <definedName name="Grade_4Gratis" localSheetId="1">'Order Form'!$I$94:'Order Form'!#REF!</definedName>
    <definedName name="Grade_4Gratis" localSheetId="0">'[2]SCI Fusion K-5'!$I$125:'[2]SCI Fusion K-5'!$I$139</definedName>
    <definedName name="Grade_4Gratis">#REF!:#REF!</definedName>
    <definedName name="Grade_4LOTWAUC" localSheetId="1">'Order Form'!#REF!:'Order Form'!#REF!</definedName>
    <definedName name="Grade_4LOTWAUC" localSheetId="0">'[2]SCI Fusion K-5'!#REF!:'[2]SCI Fusion K-5'!#REF!</definedName>
    <definedName name="Grade_4LOTWAUC">#REF!:#REF!</definedName>
    <definedName name="Grade_4PPB" localSheetId="1">'Order Form'!#REF!:'Order Form'!#REF!</definedName>
    <definedName name="Grade_4PPB" localSheetId="0">'[2]SCI Fusion K-5'!#REF!:'[2]SCI Fusion K-5'!#REF!</definedName>
    <definedName name="Grade_4PPB">#REF!:#REF!</definedName>
    <definedName name="Grade_5" localSheetId="1">'Order Form'!$G$114:'Order Form'!#REF!</definedName>
    <definedName name="Grade_5" localSheetId="0">'[2]SCI Fusion K-5'!$G$153:'[2]SCI Fusion K-5'!$G$167</definedName>
    <definedName name="Grade_5">#REF!:#REF!</definedName>
    <definedName name="Grade_5_Total" localSheetId="1">'Order Form'!$G$132:'Order Form'!$G$132</definedName>
    <definedName name="Grade_5_Total" localSheetId="0">'[2]SCI Fusion K-5'!$G$178:'[2]SCI Fusion K-5'!$G$178</definedName>
    <definedName name="Grade_5_Total">#REF!:#REF!</definedName>
    <definedName name="Grade_5ExtWAUC" localSheetId="1">'Order Form'!#REF!:'Order Form'!#REF!</definedName>
    <definedName name="Grade_5ExtWAUC" localSheetId="0">'[2]SCI Fusion K-5'!#REF!:'[2]SCI Fusion K-5'!#REF!</definedName>
    <definedName name="Grade_5ExtWAUC">#REF!:#REF!</definedName>
    <definedName name="Grade_5Gratis" localSheetId="1">'Order Form'!$I$114:'Order Form'!#REF!</definedName>
    <definedName name="Grade_5Gratis" localSheetId="0">'[2]SCI Fusion K-5'!$I$153:'[2]SCI Fusion K-5'!$I$167</definedName>
    <definedName name="Grade_5Gratis">#REF!:#REF!</definedName>
    <definedName name="Grade_5LOTWAUC" localSheetId="1">'Order Form'!#REF!:'Order Form'!#REF!</definedName>
    <definedName name="Grade_5LOTWAUC" localSheetId="0">'[2]SCI Fusion K-5'!#REF!:'[2]SCI Fusion K-5'!#REF!</definedName>
    <definedName name="Grade_5LOTWAUC">#REF!:#REF!</definedName>
    <definedName name="Grade_5PPB" localSheetId="1">'Order Form'!#REF!:'Order Form'!#REF!</definedName>
    <definedName name="Grade_5PPB" localSheetId="0">'[2]SCI Fusion K-5'!#REF!:'[2]SCI Fusion K-5'!#REF!</definedName>
    <definedName name="Grade_5PPB">#REF!:#REF!</definedName>
    <definedName name="Grade_6" localSheetId="1">'Order Form'!#REF!:'Order Form'!#REF!</definedName>
    <definedName name="Grade_6">#REF!:#REF!</definedName>
    <definedName name="Grade_6_Total" localSheetId="1">'Order Form'!#REF!:'Order Form'!#REF!</definedName>
    <definedName name="Grade_6_Total">#REF!:#REF!</definedName>
    <definedName name="Grade_6ExtWAUC" localSheetId="1">'Order Form'!#REF!:'Order Form'!#REF!</definedName>
    <definedName name="Grade_6ExtWAUC">#REF!:#REF!</definedName>
    <definedName name="Grade_6Gratis" localSheetId="1">'Order Form'!#REF!:'Order Form'!#REF!</definedName>
    <definedName name="Grade_6Gratis">#REF!:#REF!</definedName>
    <definedName name="Grade_6LOTWAUC" localSheetId="1">'Order Form'!#REF!:'Order Form'!#REF!</definedName>
    <definedName name="Grade_6LOTWAUC">#REF!:#REF!</definedName>
    <definedName name="Grade_6PPB" localSheetId="1">'Order Form'!#REF!:'Order Form'!#REF!</definedName>
    <definedName name="Grade_6PPB">#REF!:#REF!</definedName>
    <definedName name="Grade_7">'[3]Big Ideas 7-yr Pricing'!$H$23:'[3]Big Ideas 7-yr Pricing'!$H$36</definedName>
    <definedName name="Grade_7_Total">'[3]Big Ideas 7-yr Pricing'!$H$37:'[3]Big Ideas 7-yr Pricing'!$H$37</definedName>
    <definedName name="Grade_7ExtWAUC">'[3]Big Ideas 7-yr Pricing'!#REF!:'[3]Big Ideas 7-yr Pricing'!#REF!</definedName>
    <definedName name="Grade_7Gratis">'[3]Big Ideas 7-yr Pricing'!$J$23:'[3]Big Ideas 7-yr Pricing'!$J$36</definedName>
    <definedName name="Grade_7LOTWAUC">'[3]Big Ideas 7-yr Pricing'!#REF!:'[3]Big Ideas 7-yr Pricing'!#REF!</definedName>
    <definedName name="Grade_7PPB">'[3]Big Ideas 7-yr Pricing'!#REF!:'[3]Big Ideas 7-yr Pricing'!#REF!</definedName>
    <definedName name="Grade_8">'[3]Big Ideas 7-yr Pricing'!$H$39:'[3]Big Ideas 7-yr Pricing'!$H$52</definedName>
    <definedName name="Grade_8_Total">'[3]Big Ideas 7-yr Pricing'!$H$53:'[3]Big Ideas 7-yr Pricing'!$H$53</definedName>
    <definedName name="Grade_8ExtWAUC">'[3]Big Ideas 7-yr Pricing'!#REF!:'[3]Big Ideas 7-yr Pricing'!#REF!</definedName>
    <definedName name="Grade_8Gratis">'[3]Big Ideas 7-yr Pricing'!$J$39:'[3]Big Ideas 7-yr Pricing'!$J$52</definedName>
    <definedName name="Grade_8LOTWAUC">'[3]Big Ideas 7-yr Pricing'!#REF!:'[3]Big Ideas 7-yr Pricing'!#REF!</definedName>
    <definedName name="Grade_8PPB">'[3]Big Ideas 7-yr Pricing'!#REF!:'[3]Big Ideas 7-yr Pricing'!#REF!</definedName>
    <definedName name="Grade_K" localSheetId="1">'Order Form'!#REF!:'Order Form'!#REF!</definedName>
    <definedName name="Grade_K" localSheetId="0">'[2]SCI Fusion K-5'!$G$9:'[2]SCI Fusion K-5'!$G$25</definedName>
    <definedName name="Grade_K">#REF!:#REF!</definedName>
    <definedName name="Grade_K_Total" localSheetId="1">'Order Form'!#REF!:'Order Form'!#REF!</definedName>
    <definedName name="Grade_K_Total" localSheetId="0">'[2]SCI Fusion K-5'!$G$36:'[2]SCI Fusion K-5'!$G$36</definedName>
    <definedName name="Grade_K_Total">#REF!:#REF!</definedName>
    <definedName name="Grade_KExtWAUC" localSheetId="1">'Order Form'!#REF!:'Order Form'!#REF!</definedName>
    <definedName name="Grade_KExtWAUC" localSheetId="0">'[2]SCI Fusion K-5'!#REF!:'[2]SCI Fusion K-5'!#REF!</definedName>
    <definedName name="Grade_KExtWAUC">#REF!:#REF!</definedName>
    <definedName name="Grade_KGratis" localSheetId="1">'Order Form'!#REF!:'Order Form'!#REF!</definedName>
    <definedName name="Grade_KGratis" localSheetId="0">'[2]SCI Fusion K-5'!$I$9:'[2]SCI Fusion K-5'!$I$25</definedName>
    <definedName name="Grade_KGratis">#REF!:#REF!</definedName>
    <definedName name="Grade_KLOTWAUC" localSheetId="1">'Order Form'!#REF!:'Order Form'!#REF!</definedName>
    <definedName name="Grade_KLOTWAUC" localSheetId="0">'[2]SCI Fusion K-5'!#REF!:'[2]SCI Fusion K-5'!#REF!</definedName>
    <definedName name="Grade_KLOTWAUC">#REF!:#REF!</definedName>
    <definedName name="Grade_KPPB" localSheetId="1">'Order Form'!#REF!:'Order Form'!#REF!</definedName>
    <definedName name="Grade_KPPB" localSheetId="0">'[2]SCI Fusion K-5'!#REF!:'[2]SCI Fusion K-5'!#REF!</definedName>
    <definedName name="Grade_KPPB">#REF!:#REF!</definedName>
    <definedName name="_xlnm.Print_Area" localSheetId="0">'Order Totals'!$A$1:$G$45</definedName>
    <definedName name="SCIFUS_PD">'[2]SCI Fusion K-5'!$G$180:$G$184</definedName>
    <definedName name="SCIFUS_PDGratis">'[2]SCI Fusion K-5'!$I$180:$I$184</definedName>
  </definedNames>
  <calcPr calcId="145621" concurrentCalc="0"/>
</workbook>
</file>

<file path=xl/calcChain.xml><?xml version="1.0" encoding="utf-8"?>
<calcChain xmlns="http://schemas.openxmlformats.org/spreadsheetml/2006/main">
  <c r="H62" i="3" l="1"/>
  <c r="H146" i="3"/>
  <c r="H145" i="3"/>
  <c r="H142" i="3"/>
  <c r="H82" i="3"/>
  <c r="H42" i="3"/>
  <c r="I106" i="3"/>
  <c r="I86" i="3"/>
  <c r="I65" i="3"/>
  <c r="I46" i="3"/>
  <c r="I25" i="3"/>
  <c r="H23" i="3"/>
  <c r="I23" i="3"/>
  <c r="F117" i="3"/>
  <c r="H141" i="3"/>
  <c r="I141" i="3"/>
  <c r="H121" i="3"/>
  <c r="H101" i="3"/>
  <c r="I101" i="3"/>
  <c r="H81" i="3"/>
  <c r="I81" i="3"/>
  <c r="H61" i="3"/>
  <c r="I61" i="3"/>
  <c r="H41" i="3"/>
  <c r="I41" i="3"/>
  <c r="H21" i="3"/>
  <c r="I21" i="3"/>
  <c r="F116" i="3"/>
  <c r="G116" i="3"/>
  <c r="G19" i="3"/>
  <c r="G115" i="3"/>
  <c r="H122" i="3"/>
  <c r="I122" i="3"/>
  <c r="I121" i="3"/>
  <c r="H123" i="3"/>
  <c r="I123" i="3"/>
  <c r="H124" i="3"/>
  <c r="I124" i="3"/>
  <c r="I125" i="3"/>
  <c r="I126" i="3"/>
  <c r="H127" i="3"/>
  <c r="I127" i="3"/>
  <c r="H128" i="3"/>
  <c r="I128" i="3"/>
  <c r="H129" i="3"/>
  <c r="I129" i="3"/>
  <c r="H130" i="3"/>
  <c r="I130" i="3"/>
  <c r="H131" i="3"/>
  <c r="I131" i="3"/>
  <c r="G15" i="3"/>
  <c r="H22" i="3"/>
  <c r="I22" i="3"/>
  <c r="H26" i="3"/>
  <c r="I26" i="3"/>
  <c r="H27" i="3"/>
  <c r="I27" i="3"/>
  <c r="H28" i="3"/>
  <c r="I28" i="3"/>
  <c r="H29" i="3"/>
  <c r="I29" i="3"/>
  <c r="H30" i="3"/>
  <c r="I30" i="3"/>
  <c r="G22" i="3"/>
  <c r="G23" i="3"/>
  <c r="G26" i="3"/>
  <c r="G27" i="3"/>
  <c r="G28" i="3"/>
  <c r="G29" i="3"/>
  <c r="G30" i="3"/>
  <c r="I17" i="3"/>
  <c r="I16" i="3"/>
  <c r="F17" i="3"/>
  <c r="G17" i="3"/>
  <c r="F16" i="3"/>
  <c r="G16" i="3"/>
  <c r="F153" i="3"/>
  <c r="H153" i="3"/>
  <c r="F56" i="3"/>
  <c r="G56" i="3"/>
  <c r="F57" i="3"/>
  <c r="G57" i="3"/>
  <c r="F137" i="3"/>
  <c r="G137" i="3"/>
  <c r="F36" i="3"/>
  <c r="G36" i="3"/>
  <c r="H151" i="3"/>
  <c r="I151" i="3"/>
  <c r="H150" i="3"/>
  <c r="I150" i="3"/>
  <c r="H149" i="3"/>
  <c r="I149" i="3"/>
  <c r="H148" i="3"/>
  <c r="H147" i="3"/>
  <c r="I147" i="3"/>
  <c r="I145" i="3"/>
  <c r="H144" i="3"/>
  <c r="I144" i="3"/>
  <c r="H143" i="3"/>
  <c r="I143" i="3"/>
  <c r="F136" i="3"/>
  <c r="G136" i="3"/>
  <c r="H111" i="3"/>
  <c r="I111" i="3"/>
  <c r="H110" i="3"/>
  <c r="I110" i="3"/>
  <c r="H109" i="3"/>
  <c r="I109" i="3"/>
  <c r="H108" i="3"/>
  <c r="H107" i="3"/>
  <c r="I107" i="3"/>
  <c r="I105" i="3"/>
  <c r="H104" i="3"/>
  <c r="I104" i="3"/>
  <c r="H103" i="3"/>
  <c r="I103" i="3"/>
  <c r="H102" i="3"/>
  <c r="I102" i="3"/>
  <c r="F97" i="3"/>
  <c r="F96" i="3"/>
  <c r="G96" i="3"/>
  <c r="H91" i="3"/>
  <c r="I91" i="3"/>
  <c r="H90" i="3"/>
  <c r="I90" i="3"/>
  <c r="H89" i="3"/>
  <c r="I89" i="3"/>
  <c r="H88" i="3"/>
  <c r="I88" i="3"/>
  <c r="H87" i="3"/>
  <c r="I87" i="3"/>
  <c r="H84" i="3"/>
  <c r="I84" i="3"/>
  <c r="H83" i="3"/>
  <c r="I83" i="3"/>
  <c r="F77" i="3"/>
  <c r="G77" i="3"/>
  <c r="F76" i="3"/>
  <c r="G76" i="3"/>
  <c r="H71" i="3"/>
  <c r="I71" i="3"/>
  <c r="H70" i="3"/>
  <c r="I70" i="3"/>
  <c r="H69" i="3"/>
  <c r="I69" i="3"/>
  <c r="H68" i="3"/>
  <c r="I68" i="3"/>
  <c r="H67" i="3"/>
  <c r="I67" i="3"/>
  <c r="H64" i="3"/>
  <c r="I64" i="3"/>
  <c r="H63" i="3"/>
  <c r="I63" i="3"/>
  <c r="I62" i="3"/>
  <c r="H43" i="3"/>
  <c r="I43" i="3"/>
  <c r="H44" i="3"/>
  <c r="H47" i="3"/>
  <c r="I47" i="3"/>
  <c r="H48" i="3"/>
  <c r="H49" i="3"/>
  <c r="I49" i="3"/>
  <c r="H50" i="3"/>
  <c r="I50" i="3"/>
  <c r="H51" i="3"/>
  <c r="I51" i="3"/>
  <c r="F37" i="3"/>
  <c r="G37" i="3"/>
  <c r="G151" i="3"/>
  <c r="G131" i="3"/>
  <c r="G111" i="3"/>
  <c r="G91" i="3"/>
  <c r="G71" i="3"/>
  <c r="G51" i="3"/>
  <c r="I79" i="3"/>
  <c r="G79" i="3"/>
  <c r="I77" i="3"/>
  <c r="I39" i="3"/>
  <c r="G39" i="3"/>
  <c r="I37" i="3"/>
  <c r="I119" i="3"/>
  <c r="G119" i="3"/>
  <c r="I139" i="3"/>
  <c r="G139" i="3"/>
  <c r="G150" i="3"/>
  <c r="G149" i="3"/>
  <c r="I148" i="3"/>
  <c r="G148" i="3"/>
  <c r="G147" i="3"/>
  <c r="I146" i="3"/>
  <c r="G144" i="3"/>
  <c r="G143" i="3"/>
  <c r="I142" i="3"/>
  <c r="G142" i="3"/>
  <c r="I136" i="3"/>
  <c r="I135" i="3"/>
  <c r="G135" i="3"/>
  <c r="G130" i="3"/>
  <c r="G129" i="3"/>
  <c r="G128" i="3"/>
  <c r="G127" i="3"/>
  <c r="G124" i="3"/>
  <c r="G123" i="3"/>
  <c r="G122" i="3"/>
  <c r="I116" i="3"/>
  <c r="I115" i="3"/>
  <c r="I97" i="3"/>
  <c r="G97" i="3"/>
  <c r="I99" i="3"/>
  <c r="G99" i="3"/>
  <c r="G110" i="3"/>
  <c r="G109" i="3"/>
  <c r="I108" i="3"/>
  <c r="G108" i="3"/>
  <c r="G107" i="3"/>
  <c r="G104" i="3"/>
  <c r="G103" i="3"/>
  <c r="G102" i="3"/>
  <c r="I96" i="3"/>
  <c r="I95" i="3"/>
  <c r="G95" i="3"/>
  <c r="G90" i="3"/>
  <c r="G89" i="3"/>
  <c r="G88" i="3"/>
  <c r="G87" i="3"/>
  <c r="I85" i="3"/>
  <c r="G84" i="3"/>
  <c r="G83" i="3"/>
  <c r="I82" i="3"/>
  <c r="G82" i="3"/>
  <c r="I76" i="3"/>
  <c r="I75" i="3"/>
  <c r="G75" i="3"/>
  <c r="I57" i="3"/>
  <c r="I59" i="3"/>
  <c r="G59" i="3"/>
  <c r="G70" i="3"/>
  <c r="G69" i="3"/>
  <c r="G68" i="3"/>
  <c r="G67" i="3"/>
  <c r="I66" i="3"/>
  <c r="G64" i="3"/>
  <c r="G63" i="3"/>
  <c r="G62" i="3"/>
  <c r="I56" i="3"/>
  <c r="I55" i="3"/>
  <c r="G55" i="3"/>
  <c r="G50" i="3"/>
  <c r="G49" i="3"/>
  <c r="I48" i="3"/>
  <c r="G48" i="3"/>
  <c r="G47" i="3"/>
  <c r="I45" i="3"/>
  <c r="I44" i="3"/>
  <c r="G44" i="3"/>
  <c r="G43" i="3"/>
  <c r="G42" i="3"/>
  <c r="I36" i="3"/>
  <c r="I35" i="3"/>
  <c r="G35" i="3"/>
  <c r="I42" i="3"/>
  <c r="I24" i="3"/>
  <c r="G72" i="3"/>
  <c r="D24" i="9"/>
  <c r="I92" i="3"/>
  <c r="F25" i="9"/>
  <c r="G92" i="3"/>
  <c r="D25" i="9"/>
  <c r="I72" i="3"/>
  <c r="F24" i="9"/>
  <c r="I52" i="3"/>
  <c r="F23" i="9"/>
  <c r="G52" i="3"/>
  <c r="D23" i="9"/>
  <c r="I152" i="3"/>
  <c r="F28" i="9"/>
  <c r="G152" i="3"/>
  <c r="D28" i="9"/>
  <c r="I132" i="3"/>
  <c r="F27" i="9"/>
  <c r="G117" i="3"/>
  <c r="G132" i="3"/>
  <c r="D27" i="9"/>
  <c r="G112" i="3"/>
  <c r="D26" i="9"/>
  <c r="I112" i="3"/>
  <c r="F26" i="9"/>
  <c r="I31" i="3"/>
  <c r="F22" i="9"/>
  <c r="F29" i="9"/>
  <c r="G31" i="3"/>
  <c r="D22" i="9"/>
  <c r="D29" i="9"/>
  <c r="F31" i="9"/>
  <c r="F30" i="9"/>
  <c r="F32" i="9"/>
  <c r="F33" i="9"/>
  <c r="F35" i="9"/>
</calcChain>
</file>

<file path=xl/comments1.xml><?xml version="1.0" encoding="utf-8"?>
<comments xmlns="http://schemas.openxmlformats.org/spreadsheetml/2006/main">
  <authors>
    <author>Grover T. Moore JR</author>
  </authors>
  <commentList>
    <comment ref="A11" authorId="0">
      <text>
        <r>
          <rPr>
            <b/>
            <sz val="8"/>
            <color indexed="81"/>
            <rFont val="Tahoma"/>
            <family val="2"/>
          </rPr>
          <t>GM: CP</t>
        </r>
        <r>
          <rPr>
            <sz val="8"/>
            <color indexed="81"/>
            <rFont val="Tahoma"/>
            <family val="2"/>
          </rPr>
          <t xml:space="preserve"> 002010010
</t>
        </r>
      </text>
    </comment>
  </commentList>
</comments>
</file>

<file path=xl/sharedStrings.xml><?xml version="1.0" encoding="utf-8"?>
<sst xmlns="http://schemas.openxmlformats.org/spreadsheetml/2006/main" count="435" uniqueCount="312">
  <si>
    <t>ISBN</t>
  </si>
  <si>
    <t>Title</t>
  </si>
  <si>
    <t>Amount</t>
  </si>
  <si>
    <t>Type</t>
  </si>
  <si>
    <t>Grade</t>
  </si>
  <si>
    <t>Student Core</t>
  </si>
  <si>
    <t>Section</t>
  </si>
  <si>
    <t>Product</t>
  </si>
  <si>
    <t>GradeTotal</t>
  </si>
  <si>
    <t>Grade 1</t>
  </si>
  <si>
    <t>1469667</t>
  </si>
  <si>
    <t>1474783</t>
  </si>
  <si>
    <t>Go Math Math Board Grade 1</t>
  </si>
  <si>
    <t>1469540</t>
  </si>
  <si>
    <t>9780547643083</t>
  </si>
  <si>
    <t>1485090</t>
  </si>
  <si>
    <t>9780547738147</t>
  </si>
  <si>
    <t>1484742</t>
  </si>
  <si>
    <t>9780547736112</t>
  </si>
  <si>
    <t>Go Math! Online Strategic Intervention, 1 Year Grade 1</t>
  </si>
  <si>
    <t>1482479</t>
  </si>
  <si>
    <t>9780547725185</t>
  </si>
  <si>
    <t>Go Math Online Strategic Intervention Activity Guide w/o Annos, 1 Year Grade 1</t>
  </si>
  <si>
    <t>1461074</t>
  </si>
  <si>
    <t>9780547587189</t>
  </si>
  <si>
    <t>Go Math Reteach Blackline Masters Grade 1</t>
  </si>
  <si>
    <t>1461209</t>
  </si>
  <si>
    <t>9780547588049</t>
  </si>
  <si>
    <t>Go Math Enrichment Blackline Master Grade 1</t>
  </si>
  <si>
    <t>1461024</t>
  </si>
  <si>
    <t>9780547586786</t>
  </si>
  <si>
    <t>Go Math Assessment Guide Grade 1</t>
  </si>
  <si>
    <t>1480990</t>
  </si>
  <si>
    <t>Totals for Grade 1</t>
  </si>
  <si>
    <t>Grade 2</t>
  </si>
  <si>
    <t>1469668</t>
  </si>
  <si>
    <t>1474784</t>
  </si>
  <si>
    <t>Go Math Math Board Grade 2</t>
  </si>
  <si>
    <t>1469541</t>
  </si>
  <si>
    <t>9780547643106</t>
  </si>
  <si>
    <t>Go Math Teacher Edition &amp; Planning Guide Bundle Grade2 2012</t>
  </si>
  <si>
    <t>1485091</t>
  </si>
  <si>
    <t>9780547738130</t>
  </si>
  <si>
    <t>1484743</t>
  </si>
  <si>
    <t>9780547736129</t>
  </si>
  <si>
    <t>Go Math! Online Strategic Intervention, 1 Year Grade 2</t>
  </si>
  <si>
    <t>1482480</t>
  </si>
  <si>
    <t>9780547725192</t>
  </si>
  <si>
    <t>Go Math Online Strategic Intervention Activity Guide w/o Annos, 1 Year Grade 2</t>
  </si>
  <si>
    <t>1461075</t>
  </si>
  <si>
    <t>9780547587196</t>
  </si>
  <si>
    <t>Go Math Reteach Blackline Masters Grade 2</t>
  </si>
  <si>
    <t>1461206</t>
  </si>
  <si>
    <t>9780547587929</t>
  </si>
  <si>
    <t>Go Math Enrichment Blackline Master Grade 2</t>
  </si>
  <si>
    <t>1461025</t>
  </si>
  <si>
    <t>Go Math Assessment Guide Grade 2</t>
  </si>
  <si>
    <t>1480991</t>
  </si>
  <si>
    <t>9780547715452</t>
  </si>
  <si>
    <t>Totals for Grade 2</t>
  </si>
  <si>
    <t>Grade 3</t>
  </si>
  <si>
    <t>1469669</t>
  </si>
  <si>
    <t>9780547644110</t>
  </si>
  <si>
    <t>1474785</t>
  </si>
  <si>
    <t>9780547678122</t>
  </si>
  <si>
    <t>Go Math Math Board Grade 3</t>
  </si>
  <si>
    <t>1469633</t>
  </si>
  <si>
    <t>9780547643113</t>
  </si>
  <si>
    <t>Go Math Teacher Edition &amp; Planning Guide Collection Grade 3 2012</t>
  </si>
  <si>
    <t>1485092</t>
  </si>
  <si>
    <t>9780547738109</t>
  </si>
  <si>
    <t>1484744</t>
  </si>
  <si>
    <t>9780547736136</t>
  </si>
  <si>
    <t>Go Math! Online Strategic Intervention, 1 Year Grade 3</t>
  </si>
  <si>
    <t>1482481</t>
  </si>
  <si>
    <t>9780547725208</t>
  </si>
  <si>
    <t>Go Math Online Strategic Intervention Activity Guide w/o Annos, 1 Year Grade 3</t>
  </si>
  <si>
    <t>1461076</t>
  </si>
  <si>
    <t>9780547587202</t>
  </si>
  <si>
    <t>Go Math Reteach Blackline Masters Grade 3</t>
  </si>
  <si>
    <t>1461210</t>
  </si>
  <si>
    <t>9780547588063</t>
  </si>
  <si>
    <t>Go Math Enrichment Blackline Master Grade 3</t>
  </si>
  <si>
    <t>1461026</t>
  </si>
  <si>
    <t>9780547586755</t>
  </si>
  <si>
    <t>Go Math Assessment Guide Grade 3</t>
  </si>
  <si>
    <t>1480992</t>
  </si>
  <si>
    <t>9780547713403</t>
  </si>
  <si>
    <t>Totals for Grade 3</t>
  </si>
  <si>
    <t>1469670</t>
  </si>
  <si>
    <t>9780547644196</t>
  </si>
  <si>
    <t>HMH Go Math Student Edition &amp; Practice Book Bundle, 7 Year Grade 4 2012</t>
  </si>
  <si>
    <t>1474786</t>
  </si>
  <si>
    <t>9780547679433</t>
  </si>
  <si>
    <t>Go Math Math Board Grade 4</t>
  </si>
  <si>
    <t>1469634</t>
  </si>
  <si>
    <t>9780547643120</t>
  </si>
  <si>
    <t>1485093</t>
  </si>
  <si>
    <t>9780547738123</t>
  </si>
  <si>
    <t>Go Math Strategic Intervention Activity Guidew/o Annos Grade 4</t>
  </si>
  <si>
    <t>1484745</t>
  </si>
  <si>
    <t>9780547736143</t>
  </si>
  <si>
    <t>Go Math! Online Strategic Intervention, 1 Year Grade 4</t>
  </si>
  <si>
    <t>1482482</t>
  </si>
  <si>
    <t>9780547725215</t>
  </si>
  <si>
    <t>Go Math Online Strategic Intervention Activity Guide w/o Annos, 1 Year Grade 4</t>
  </si>
  <si>
    <t>1461077</t>
  </si>
  <si>
    <t>9780547587219</t>
  </si>
  <si>
    <t>Go Math Reteach Blackline Masters Grade 4</t>
  </si>
  <si>
    <t>1461211</t>
  </si>
  <si>
    <t>9780547588094</t>
  </si>
  <si>
    <t>Go Math Enrichment Blackline Master Grade 4</t>
  </si>
  <si>
    <t>1461027</t>
  </si>
  <si>
    <t>9780547586861</t>
  </si>
  <si>
    <t>Go Math Assessment Guide Grade 4</t>
  </si>
  <si>
    <t>1481053</t>
  </si>
  <si>
    <t>9780547713274</t>
  </si>
  <si>
    <t>Totals for Grade 4</t>
  </si>
  <si>
    <t>Grade 5</t>
  </si>
  <si>
    <t>1469671</t>
  </si>
  <si>
    <t>Go Math Online Student Edition, 6 Year Grade 5 2012</t>
  </si>
  <si>
    <t>1474787</t>
  </si>
  <si>
    <t>Go Math Math Board Grade 5-6</t>
  </si>
  <si>
    <t>1469635</t>
  </si>
  <si>
    <t>1485094</t>
  </si>
  <si>
    <t>9780547738178</t>
  </si>
  <si>
    <t>Go Math Strategic Intervention Activity Guidew/o Annos Grade 5</t>
  </si>
  <si>
    <t>1484746</t>
  </si>
  <si>
    <t>9780547736150</t>
  </si>
  <si>
    <t>Go Math! Online Strategic Intervention, 1 Year Grade 5</t>
  </si>
  <si>
    <t>1482483</t>
  </si>
  <si>
    <t>9780547725222</t>
  </si>
  <si>
    <t>Go Math Online Strategic Intervention Activity Guide w/o Annos, 1 Year Grade 5</t>
  </si>
  <si>
    <t>1461078</t>
  </si>
  <si>
    <t>9780547587226</t>
  </si>
  <si>
    <t>Go Math Reteach Blackline Masters Grade 5</t>
  </si>
  <si>
    <t>1461208</t>
  </si>
  <si>
    <t>9780547588018</t>
  </si>
  <si>
    <t>Go Math Enrichment Blackline Master Grade 5</t>
  </si>
  <si>
    <t>1461028</t>
  </si>
  <si>
    <t>9780547586854</t>
  </si>
  <si>
    <t>Go Math Assessment Guide Grade 5</t>
  </si>
  <si>
    <t>1481054</t>
  </si>
  <si>
    <t>9780547713205</t>
  </si>
  <si>
    <t>Totals for Grade 5</t>
  </si>
  <si>
    <t>Grade 6</t>
  </si>
  <si>
    <t>1469672</t>
  </si>
  <si>
    <t>9780547644219</t>
  </si>
  <si>
    <t>1469636</t>
  </si>
  <si>
    <t>Go Math Teacher Edition &amp; Planning Guide Bundle Grade 6 2012</t>
  </si>
  <si>
    <t>9780547738222</t>
  </si>
  <si>
    <t>Go Math Strategic Intervention Activity Guidew/o Annos Grade 6</t>
  </si>
  <si>
    <t>1484747</t>
  </si>
  <si>
    <t>9780547736167</t>
  </si>
  <si>
    <t>Go Math! Online Strategic Intervention, 1 Year Grade 6</t>
  </si>
  <si>
    <t>1482484</t>
  </si>
  <si>
    <t>9780547725239</t>
  </si>
  <si>
    <t>Go Math Online Strategic Intervention Activity Guide w/o Annos, 1 Year Grade 6</t>
  </si>
  <si>
    <t>1461079</t>
  </si>
  <si>
    <t>9780547587233</t>
  </si>
  <si>
    <t>Go Math Reteach Blackline Masters Grade 6</t>
  </si>
  <si>
    <t>1461204</t>
  </si>
  <si>
    <t>9780547587899</t>
  </si>
  <si>
    <t>Go Math Enrichment Blackline Master Grade 6</t>
  </si>
  <si>
    <t>1461029</t>
  </si>
  <si>
    <t>9780547586748</t>
  </si>
  <si>
    <t>Go Math Assessment Guide Grade 6</t>
  </si>
  <si>
    <t>1481055</t>
  </si>
  <si>
    <t>Totals for Grade 6</t>
  </si>
  <si>
    <t>9780547662633</t>
  </si>
  <si>
    <t>1472031</t>
  </si>
  <si>
    <t>9780547662640</t>
  </si>
  <si>
    <t>1472032</t>
  </si>
  <si>
    <t>9780547662657</t>
  </si>
  <si>
    <t>1472233</t>
  </si>
  <si>
    <t>9780547662664</t>
  </si>
  <si>
    <t>1472234</t>
  </si>
  <si>
    <t>9780547662671</t>
  </si>
  <si>
    <t>9780547662688</t>
  </si>
  <si>
    <t>1472236</t>
  </si>
  <si>
    <t>9780547638690</t>
  </si>
  <si>
    <t>1468672</t>
  </si>
  <si>
    <t>9780547638720</t>
  </si>
  <si>
    <t>1468805</t>
  </si>
  <si>
    <t>9780547638751</t>
  </si>
  <si>
    <t>1468808</t>
  </si>
  <si>
    <t>9780547638782</t>
  </si>
  <si>
    <t>1468811</t>
  </si>
  <si>
    <t>9780547638812</t>
  </si>
  <si>
    <t>1468814</t>
  </si>
  <si>
    <t>9780547638843</t>
  </si>
  <si>
    <t>1468817</t>
  </si>
  <si>
    <t>Go Math Online Student Edition, 7 Year Grade 6 2012</t>
  </si>
  <si>
    <t>Go Math Online Student Edition, 7 Year Grade 4 2012</t>
  </si>
  <si>
    <t>Summary</t>
  </si>
  <si>
    <t>Totals</t>
  </si>
  <si>
    <t xml:space="preserve">Total Order Value </t>
  </si>
  <si>
    <t>1472235</t>
  </si>
  <si>
    <t>9780547737010</t>
  </si>
  <si>
    <t>Go Math Online Teacher Edition Collection, 7 Year Grade 1 2012</t>
  </si>
  <si>
    <t>Go Math Online Teacher Edition Collection, 7 Year Grade 2 2012</t>
  </si>
  <si>
    <t>Go Math Online Teacher Edition Collection, 7 Year Grade 3 2012</t>
  </si>
  <si>
    <t>Go Math Online Teacher Edition Collection, 7 Year Grade 4 2012</t>
  </si>
  <si>
    <t>Go Math Online Teacher Edition Collection, 7 Year Grade 5 2012</t>
  </si>
  <si>
    <t>Go Math Online Teacher Edition Collection, 7 Year Grade 6 2012</t>
  </si>
  <si>
    <t>9780547737027</t>
  </si>
  <si>
    <t>9780547737034</t>
  </si>
  <si>
    <t>9780547737041</t>
  </si>
  <si>
    <t>9780547737058</t>
  </si>
  <si>
    <t>9780547737065</t>
  </si>
  <si>
    <t>9780618378906</t>
  </si>
  <si>
    <t>9780618378913</t>
  </si>
  <si>
    <t>6</t>
  </si>
  <si>
    <t>Subtotal</t>
  </si>
  <si>
    <t>Amount Free</t>
  </si>
  <si>
    <t>Charge Items</t>
  </si>
  <si>
    <t>Date of Order</t>
  </si>
  <si>
    <t>Purchase Order Number</t>
  </si>
  <si>
    <t>Attention</t>
  </si>
  <si>
    <t>Contact Phone or eMail Address</t>
  </si>
  <si>
    <t>Qty</t>
  </si>
  <si>
    <t>Houghton Mifflin Harcourt Go Math Grab and Go Differentiated Centers Kit Grade 5</t>
  </si>
  <si>
    <t>Houghton Mifflin Harcourt Go Math Grab and Go Differentiated Centers Kit Grade 4</t>
  </si>
  <si>
    <t>Houghton Mifflin Harcourt Go Math Grab and Go Differentiated Centers Kit Grade 3</t>
  </si>
  <si>
    <t>Houghton Mifflin Harcourt Go Math Grab and Go Differentiated Centers Kit Grade 2</t>
  </si>
  <si>
    <t>Houghton Mifflin Harcourt Go Math! Grab and Go Differentiated Centers Kit Grade 1</t>
  </si>
  <si>
    <t>Go Math Teacher Edition &amp; Planning Guide Bundle Grade 5 2012</t>
  </si>
  <si>
    <t>Gratis Value</t>
  </si>
  <si>
    <t>Unit Price</t>
  </si>
  <si>
    <t>The following items are provided gratis in accordance with Exhibit B of the agreement.</t>
  </si>
  <si>
    <t>Go Math Strategic Intervention Activity Guide w/o Annos Grade 1</t>
  </si>
  <si>
    <t>On Core Math Bi-lingual ExamView CD-ROM Grade 1</t>
  </si>
  <si>
    <t>Common Core Exam View CD Rom -bilingual Grade 2</t>
  </si>
  <si>
    <t>Common Core Exam View CD Rom -bilingual Grade 3</t>
  </si>
  <si>
    <t>Common Core Exam View CD Rom -bilingual Grade 4</t>
  </si>
  <si>
    <t>Common Core Exam View CD Rom -bilingual Grade 5</t>
  </si>
  <si>
    <t>Common Core Exam View CD Rom -bilingual Grade 6</t>
  </si>
  <si>
    <t>Go Math Online Student Edition, 7 Year Grade 1 2012</t>
  </si>
  <si>
    <t>Go Math Online Teacher Resource Center, 7 Year Grade 1</t>
  </si>
  <si>
    <t>Go Math Online Teacher Resource Center, 7 Year Grade 2</t>
  </si>
  <si>
    <t>Go Math Online Teacher Resource Center, 7 Year Grade 3</t>
  </si>
  <si>
    <t>Go Math Online Teacher Resource Center, 7 Year Grade 4</t>
  </si>
  <si>
    <t>Go Math Online Teacher Resource Center, 7 Year Grade 5</t>
  </si>
  <si>
    <t>Go Math Online Teacher Resource Center, 7 Year Grade 6</t>
  </si>
  <si>
    <t>Go Math Online Student Edition, 7 Year Grade 2 2012</t>
  </si>
  <si>
    <t>Go Math Online Student Edition, 7 Year Grade 3 2012</t>
  </si>
  <si>
    <t>HMH Go Math Student Edition &amp; Practice Book Bundle, 7 Year Grade 1 2012</t>
  </si>
  <si>
    <t>HMH Go Math Student Edition &amp; Practice Book Bundle, 7 Year Grade 2 2012</t>
  </si>
  <si>
    <t>HMH Go Math Student Edition &amp; Practice Book Bundle, 7 Year Grade 3 2012</t>
  </si>
  <si>
    <t>HMH Go Math Student Edition &amp; Practice Book Bundle, 7 Year Grade 5 2012</t>
  </si>
  <si>
    <t>HMH Go Math Student Edition &amp; Practice Book Bundle, 7 Year Grade 6 2012</t>
  </si>
  <si>
    <t>Geneva Illinois 60134</t>
  </si>
  <si>
    <t>14046 Collections Center Drive</t>
  </si>
  <si>
    <t>Houghton Mifflin Harcourt Publishers</t>
  </si>
  <si>
    <t>HMH Recivables CO II LLC</t>
  </si>
  <si>
    <t>Chicago Illinois 60693</t>
  </si>
  <si>
    <t>Optional</t>
  </si>
  <si>
    <t>Student Manipulatives</t>
  </si>
  <si>
    <t>Quantities of 12+  qualify for gratis materials associated with Exhibit B of the contract.  Gratis Value column will auto popluate.</t>
  </si>
  <si>
    <t>Go Math Strategic Intervention Activity Guide w/o Annos Grade 2</t>
  </si>
  <si>
    <t>Go Math Strategic Intervention Activity Guide w/o Annos Grade 3</t>
  </si>
  <si>
    <t>Telephone Number</t>
  </si>
  <si>
    <t>Gratis Qty</t>
  </si>
  <si>
    <t>Email Address</t>
  </si>
  <si>
    <t>Contact Name</t>
  </si>
  <si>
    <r>
      <rPr>
        <b/>
        <sz val="10"/>
        <color rgb="FFC00000"/>
        <rFont val="Calibri"/>
        <family val="2"/>
        <scheme val="minor"/>
      </rPr>
      <t>no cost</t>
    </r>
    <r>
      <rPr>
        <b/>
        <sz val="10"/>
        <color rgb="FF0070C0"/>
        <rFont val="Calibri"/>
        <family val="2"/>
        <scheme val="minor"/>
      </rPr>
      <t xml:space="preserve"> - order 1 per teacher</t>
    </r>
  </si>
  <si>
    <t>Go Math Teacher Edition &amp; Planning Guide Bundle Grade 4 2012</t>
  </si>
  <si>
    <t>Go Math Teacher Edition &amp; Planning Guide Bundle Grade 1 2012</t>
  </si>
  <si>
    <t>City, State, Zip</t>
  </si>
  <si>
    <t>If a school ordering independently of a Union or Conference, please attach a copy of school or conference tax exempt certificate.</t>
  </si>
  <si>
    <t xml:space="preserve">Union / Conference Affiliation </t>
  </si>
  <si>
    <t>Bill ToSchool/District</t>
  </si>
  <si>
    <t>Ship To School/District</t>
  </si>
  <si>
    <t xml:space="preserve">Ship To Address </t>
  </si>
  <si>
    <t xml:space="preserve">Bill To Address </t>
  </si>
  <si>
    <t>Shipping Notes</t>
  </si>
  <si>
    <t>Internal Use Only - Wave # 2012701</t>
  </si>
  <si>
    <t>Grade 4</t>
  </si>
  <si>
    <t>Qualifying number of TEs at a 1:12 ratio may be applied to any grade level and must be manually entered in the selected grade level "gratis" cell.</t>
  </si>
  <si>
    <t>Qualifying number of TEs</t>
  </si>
  <si>
    <t>Grade K</t>
  </si>
  <si>
    <t>9780547643878</t>
  </si>
  <si>
    <t>HMH Go Math Student Edition and Practice Book Bundle, 7-Year Grade K 2012</t>
  </si>
  <si>
    <t>Go Math Online Student Edition, 7-Year Grade K 2012</t>
  </si>
  <si>
    <t>Go Math Math Board Grade K</t>
  </si>
  <si>
    <t>Houghton Mifflin Harcourt Go Math! Grab and Go Differentiated Centers Kit Grade K</t>
  </si>
  <si>
    <t>Go Math Online Teacher Resource Center 7-Year Grade K</t>
  </si>
  <si>
    <t>Go Math Teacher Edition and Planning Guide Bundle Grade K</t>
  </si>
  <si>
    <t>Go Math Strategic Intervention and RTI Activity Guide w/o Annos Grade K</t>
  </si>
  <si>
    <t>Go Math Online Strategic Intervention Activity Guide w/o Annos, 7-Year Grade K</t>
  </si>
  <si>
    <t>Go Math Online Teacher Edition, 7-Year Grade K</t>
  </si>
  <si>
    <t>Go Math Reteach Blackline Masters Grade K</t>
  </si>
  <si>
    <t>Go Math Enrichment Blackline Master Grade K</t>
  </si>
  <si>
    <t>Go Math Assessment Guide Grade K</t>
  </si>
  <si>
    <t>On Core Math Bi-lingual ExamView CD-ROM Grade K</t>
  </si>
  <si>
    <t>K</t>
  </si>
  <si>
    <t>Totals for Grade K</t>
  </si>
  <si>
    <t xml:space="preserve">     HMH Go Math! 2012 Common Core               </t>
  </si>
  <si>
    <t xml:space="preserve">                                                                  Grades K-6 </t>
  </si>
  <si>
    <t>P &amp; H</t>
  </si>
  <si>
    <r>
      <t>A Journey to Excellence Through Math-</t>
    </r>
    <r>
      <rPr>
        <b/>
        <sz val="8"/>
        <color indexed="8"/>
        <rFont val="Calibri"/>
        <family val="2"/>
        <scheme val="minor"/>
      </rPr>
      <t>ADVENTIST EDUCATION CURRICULUM ELEMENTARY MATHEMATICS STANDARDS IN SEVENTH-DAY ADVENTIST SCHOOLS</t>
    </r>
  </si>
  <si>
    <t>Order Total</t>
  </si>
  <si>
    <t>Every teacher at any grade level is entitled to the Go Math! Online Teacher Resource Center and Go Math! Online Strategic Intervention Activity Guide (highlighted on form).  Select the grade level(s) and enter "1" in the Gratis Qty column for each of these products.  This are  "per classroom" gratis items.  A name and email address must be included for the teacher utilizing the program in the classroom.</t>
  </si>
  <si>
    <t>1900 South Batavia Avenue</t>
  </si>
  <si>
    <t>Attention: Kathy Mallory and Cindy Guddendorf</t>
  </si>
  <si>
    <t>1-866-422-5886 fax</t>
  </si>
  <si>
    <t>eMail kathy.mallory@hmhco.com</t>
  </si>
  <si>
    <t>eMail cynthia.guddendorf@hmhco.com</t>
  </si>
  <si>
    <t>State and Local Taxes if Applicable (enter tax based on second subtotal and tab once to compute Order Total)</t>
  </si>
  <si>
    <t xml:space="preserve">Please Submit Purchase Orders To </t>
  </si>
  <si>
    <t>Please Submit Payments To</t>
  </si>
  <si>
    <t>Shipping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</si>
</sst>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quot;$&quot;#,##0.00"/>
    <numFmt numFmtId="165" formatCode="0.0%"/>
  </numFmts>
  <fonts count="65" x14ac:knownFonts="1">
    <font>
      <sz val="10"/>
      <color indexed="8"/>
      <name val="ARIAL"/>
      <charset val="1"/>
    </font>
    <font>
      <sz val="11"/>
      <color theme="1"/>
      <name val="Calibri"/>
      <family val="2"/>
      <scheme val="minor"/>
    </font>
    <font>
      <sz val="10"/>
      <color indexed="8"/>
      <name val="Arial"/>
      <family val="2"/>
    </font>
    <font>
      <b/>
      <sz val="10"/>
      <color indexed="8"/>
      <name val="Arial"/>
      <family val="2"/>
    </font>
    <font>
      <sz val="8"/>
      <color indexed="8"/>
      <name val="Arial"/>
      <family val="2"/>
    </font>
    <font>
      <b/>
      <sz val="8"/>
      <color indexed="8"/>
      <name val="Arial"/>
      <family val="2"/>
    </font>
    <font>
      <sz val="10"/>
      <color indexed="8"/>
      <name val="Arial"/>
      <family val="2"/>
    </font>
    <font>
      <sz val="8"/>
      <name val="Arial"/>
      <family val="2"/>
    </font>
    <font>
      <sz val="8"/>
      <color indexed="81"/>
      <name val="Tahoma"/>
      <family val="2"/>
    </font>
    <font>
      <b/>
      <sz val="8"/>
      <color indexed="81"/>
      <name val="Tahoma"/>
      <family val="2"/>
    </font>
    <font>
      <sz val="10"/>
      <name val="Arial"/>
      <family val="2"/>
    </font>
    <font>
      <sz val="11"/>
      <name val="Book Antiqua"/>
      <family val="1"/>
    </font>
    <font>
      <sz val="11"/>
      <name val="Arial"/>
      <family val="2"/>
    </font>
    <font>
      <sz val="28"/>
      <name val="Arial"/>
      <family val="2"/>
    </font>
    <font>
      <b/>
      <sz val="28"/>
      <name val="Arial"/>
      <family val="2"/>
    </font>
    <font>
      <i/>
      <sz val="16"/>
      <color rgb="FF0046AE"/>
      <name val="Calibri"/>
      <family val="2"/>
      <scheme val="minor"/>
    </font>
    <font>
      <sz val="16"/>
      <name val="Book Antiqua"/>
      <family val="1"/>
    </font>
    <font>
      <b/>
      <sz val="12"/>
      <name val="Arial"/>
      <family val="2"/>
    </font>
    <font>
      <sz val="16"/>
      <name val="Arial"/>
      <family val="2"/>
    </font>
    <font>
      <sz val="14"/>
      <name val="Arial"/>
      <family val="2"/>
    </font>
    <font>
      <b/>
      <sz val="10"/>
      <color rgb="FF0046AE"/>
      <name val="Arial"/>
      <family val="2"/>
    </font>
    <font>
      <sz val="12"/>
      <name val="Arial"/>
      <family val="2"/>
    </font>
    <font>
      <b/>
      <sz val="10"/>
      <name val="Arial"/>
      <family val="2"/>
    </font>
    <font>
      <b/>
      <sz val="9"/>
      <name val="Arial"/>
      <family val="2"/>
    </font>
    <font>
      <sz val="9"/>
      <name val="Arial"/>
      <family val="2"/>
    </font>
    <font>
      <b/>
      <sz val="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0"/>
      <color indexed="8"/>
      <name val="Calibri"/>
      <family val="2"/>
      <scheme val="minor"/>
    </font>
    <font>
      <b/>
      <sz val="10"/>
      <color indexed="10"/>
      <name val="Calibri"/>
      <family val="2"/>
      <scheme val="minor"/>
    </font>
    <font>
      <b/>
      <sz val="16"/>
      <color theme="1" tint="0.499984740745262"/>
      <name val="Calibri"/>
      <family val="2"/>
      <scheme val="minor"/>
    </font>
    <font>
      <b/>
      <sz val="16"/>
      <color theme="1" tint="0.499984740745262"/>
      <name val="Arial"/>
      <family val="2"/>
    </font>
    <font>
      <b/>
      <sz val="10"/>
      <color indexed="8"/>
      <name val="Calibri"/>
      <family val="2"/>
      <scheme val="minor"/>
    </font>
    <font>
      <b/>
      <sz val="12"/>
      <color rgb="FFFF0000"/>
      <name val="Arial"/>
      <family val="2"/>
    </font>
    <font>
      <sz val="10"/>
      <name val="Calibri"/>
      <family val="2"/>
      <scheme val="minor"/>
    </font>
    <font>
      <b/>
      <i/>
      <sz val="8"/>
      <color rgb="FFFF0000"/>
      <name val="Calibri"/>
      <family val="2"/>
      <scheme val="minor"/>
    </font>
    <font>
      <b/>
      <sz val="10"/>
      <color rgb="FF0070C0"/>
      <name val="Calibri"/>
      <family val="2"/>
      <scheme val="minor"/>
    </font>
    <font>
      <b/>
      <i/>
      <sz val="10"/>
      <color rgb="FF0070C0"/>
      <name val="Calibri"/>
      <family val="2"/>
      <scheme val="minor"/>
    </font>
    <font>
      <b/>
      <i/>
      <sz val="8"/>
      <color rgb="FF0070C0"/>
      <name val="Calibri"/>
      <family val="2"/>
      <scheme val="minor"/>
    </font>
    <font>
      <b/>
      <sz val="10"/>
      <name val="Calibri"/>
      <family val="2"/>
      <scheme val="minor"/>
    </font>
    <font>
      <b/>
      <sz val="9"/>
      <color rgb="FF0070C0"/>
      <name val="Calibri"/>
      <family val="2"/>
      <scheme val="minor"/>
    </font>
    <font>
      <b/>
      <i/>
      <sz val="9"/>
      <color rgb="FF0070C0"/>
      <name val="Calibri"/>
      <family val="2"/>
      <scheme val="minor"/>
    </font>
    <font>
      <b/>
      <sz val="8"/>
      <color indexed="8"/>
      <name val="Calibri"/>
      <family val="2"/>
      <scheme val="minor"/>
    </font>
    <font>
      <b/>
      <sz val="9"/>
      <color theme="1" tint="0.499984740745262"/>
      <name val="Calibri"/>
      <family val="2"/>
      <scheme val="minor"/>
    </font>
    <font>
      <b/>
      <sz val="10"/>
      <color rgb="FFC00000"/>
      <name val="Calibri"/>
      <family val="2"/>
      <scheme val="minor"/>
    </font>
    <font>
      <i/>
      <sz val="10"/>
      <color indexed="8"/>
      <name val="Calibri"/>
      <family val="2"/>
      <scheme val="minor"/>
    </font>
    <font>
      <sz val="10"/>
      <color rgb="FF000000"/>
      <name val="Calibri"/>
      <family val="2"/>
      <scheme val="minor"/>
    </font>
    <font>
      <b/>
      <sz val="11"/>
      <color indexed="8"/>
      <name val="Calibri"/>
      <family val="2"/>
      <scheme val="minor"/>
    </font>
    <font>
      <sz val="11"/>
      <color indexed="8"/>
      <name val="Calibri"/>
      <family val="2"/>
      <scheme val="minor"/>
    </font>
    <font>
      <b/>
      <sz val="12"/>
      <color theme="0" tint="-0.499984740745262"/>
      <name val="Arial"/>
      <family val="2"/>
    </font>
    <font>
      <b/>
      <i/>
      <sz val="8"/>
      <color indexed="10"/>
      <name val="Calibri"/>
      <family val="2"/>
    </font>
    <font>
      <b/>
      <i/>
      <sz val="8"/>
      <color rgb="FFFF0000"/>
      <name val="Calibri"/>
      <family val="2"/>
    </font>
    <font>
      <sz val="10"/>
      <color rgb="FF0070C0"/>
      <name val="Calibri"/>
      <family val="2"/>
      <scheme val="minor"/>
    </font>
    <font>
      <u/>
      <sz val="10"/>
      <color theme="10"/>
      <name val="Arial"/>
      <family val="2"/>
    </font>
    <font>
      <b/>
      <sz val="11"/>
      <name val="Calibri"/>
      <family val="2"/>
      <scheme val="minor"/>
    </font>
    <font>
      <b/>
      <sz val="11"/>
      <color theme="0"/>
      <name val="Calibri"/>
      <family val="2"/>
      <scheme val="minor"/>
    </font>
    <font>
      <sz val="11"/>
      <color rgb="FFFF0000"/>
      <name val="Calibri"/>
      <family val="2"/>
      <scheme val="minor"/>
    </font>
    <font>
      <b/>
      <sz val="11"/>
      <color rgb="FF0046AE"/>
      <name val="Calibri"/>
      <family val="2"/>
      <scheme val="minor"/>
    </font>
    <font>
      <sz val="11"/>
      <name val="Calibri"/>
      <family val="2"/>
      <scheme val="minor"/>
    </font>
    <font>
      <sz val="11"/>
      <color rgb="FFC00000"/>
      <name val="Calibri"/>
      <family val="2"/>
      <scheme val="minor"/>
    </font>
    <font>
      <u/>
      <sz val="11"/>
      <color theme="10"/>
      <name val="Calibri"/>
      <family val="2"/>
      <scheme val="minor"/>
    </font>
    <font>
      <b/>
      <sz val="11"/>
      <color rgb="FFFF0000"/>
      <name val="Calibri"/>
      <family val="2"/>
      <scheme val="minor"/>
    </font>
    <font>
      <sz val="9"/>
      <color rgb="FFC00000"/>
      <name val="Calibri"/>
      <family val="2"/>
      <scheme val="minor"/>
    </font>
  </fonts>
  <fills count="2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s>
  <borders count="29">
    <border>
      <left/>
      <right/>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s>
  <cellStyleXfs count="49">
    <xf numFmtId="0" fontId="0" fillId="0" borderId="0">
      <alignment vertical="top"/>
    </xf>
    <xf numFmtId="44" fontId="6" fillId="0" borderId="0" applyFont="0" applyFill="0" applyBorder="0" applyAlignment="0" applyProtection="0">
      <alignment vertical="top"/>
    </xf>
    <xf numFmtId="44" fontId="2" fillId="0" borderId="0" applyFont="0" applyFill="0" applyBorder="0" applyAlignment="0" applyProtection="0">
      <alignment vertical="top"/>
    </xf>
    <xf numFmtId="44" fontId="2" fillId="0" borderId="0" applyFont="0" applyFill="0" applyBorder="0" applyAlignment="0" applyProtection="0">
      <alignment vertical="top"/>
    </xf>
    <xf numFmtId="0" fontId="2" fillId="0" borderId="0">
      <alignment vertical="top"/>
    </xf>
    <xf numFmtId="0" fontId="2" fillId="0" borderId="0">
      <alignment vertical="top"/>
    </xf>
    <xf numFmtId="9" fontId="2" fillId="0" borderId="0" applyFont="0" applyFill="0" applyBorder="0" applyAlignment="0" applyProtection="0">
      <alignment vertical="top"/>
    </xf>
    <xf numFmtId="9" fontId="2" fillId="0" borderId="0" applyFont="0" applyFill="0" applyBorder="0" applyAlignment="0" applyProtection="0">
      <alignment vertical="top"/>
    </xf>
    <xf numFmtId="0" fontId="10" fillId="0" borderId="0"/>
    <xf numFmtId="0" fontId="1" fillId="0" borderId="0"/>
    <xf numFmtId="4" fontId="2" fillId="3" borderId="16" applyNumberFormat="0" applyProtection="0">
      <alignment vertical="center"/>
    </xf>
    <xf numFmtId="4" fontId="26" fillId="3" borderId="16" applyNumberFormat="0" applyProtection="0">
      <alignment vertical="center"/>
    </xf>
    <xf numFmtId="4" fontId="2" fillId="3" borderId="16" applyNumberFormat="0" applyProtection="0">
      <alignment horizontal="left" vertical="center" indent="1"/>
    </xf>
    <xf numFmtId="4" fontId="2" fillId="3" borderId="16" applyNumberFormat="0" applyProtection="0">
      <alignment horizontal="left" vertical="center" indent="1"/>
    </xf>
    <xf numFmtId="0" fontId="10" fillId="4" borderId="16" applyNumberFormat="0" applyProtection="0">
      <alignment horizontal="left" vertical="center" indent="1"/>
    </xf>
    <xf numFmtId="4" fontId="2" fillId="5" borderId="16" applyNumberFormat="0" applyProtection="0">
      <alignment horizontal="right" vertical="center"/>
    </xf>
    <xf numFmtId="4" fontId="2" fillId="6" borderId="16" applyNumberFormat="0" applyProtection="0">
      <alignment horizontal="right" vertical="center"/>
    </xf>
    <xf numFmtId="4" fontId="2" fillId="7" borderId="16" applyNumberFormat="0" applyProtection="0">
      <alignment horizontal="right" vertical="center"/>
    </xf>
    <xf numFmtId="4" fontId="2" fillId="8" borderId="16" applyNumberFormat="0" applyProtection="0">
      <alignment horizontal="right" vertical="center"/>
    </xf>
    <xf numFmtId="4" fontId="2" fillId="9" borderId="16" applyNumberFormat="0" applyProtection="0">
      <alignment horizontal="right" vertical="center"/>
    </xf>
    <xf numFmtId="4" fontId="2" fillId="10" borderId="16" applyNumberFormat="0" applyProtection="0">
      <alignment horizontal="right" vertical="center"/>
    </xf>
    <xf numFmtId="4" fontId="2" fillId="11" borderId="16" applyNumberFormat="0" applyProtection="0">
      <alignment horizontal="right" vertical="center"/>
    </xf>
    <xf numFmtId="4" fontId="2" fillId="12" borderId="16" applyNumberFormat="0" applyProtection="0">
      <alignment horizontal="right" vertical="center"/>
    </xf>
    <xf numFmtId="4" fontId="2" fillId="13" borderId="16" applyNumberFormat="0" applyProtection="0">
      <alignment horizontal="right" vertical="center"/>
    </xf>
    <xf numFmtId="4" fontId="3" fillId="14" borderId="16" applyNumberFormat="0" applyProtection="0">
      <alignment horizontal="left" vertical="center" indent="1"/>
    </xf>
    <xf numFmtId="4" fontId="2" fillId="15" borderId="17" applyNumberFormat="0" applyProtection="0">
      <alignment horizontal="left" vertical="center" indent="1"/>
    </xf>
    <xf numFmtId="4" fontId="27" fillId="16" borderId="0" applyNumberFormat="0" applyProtection="0">
      <alignment horizontal="left" vertical="center" indent="1"/>
    </xf>
    <xf numFmtId="0" fontId="10" fillId="4" borderId="16" applyNumberFormat="0" applyProtection="0">
      <alignment horizontal="left" vertical="center" indent="1"/>
    </xf>
    <xf numFmtId="4" fontId="2" fillId="15" borderId="16" applyNumberFormat="0" applyProtection="0">
      <alignment horizontal="left" vertical="center" indent="1"/>
    </xf>
    <xf numFmtId="4" fontId="2" fillId="17" borderId="16" applyNumberFormat="0" applyProtection="0">
      <alignment horizontal="left" vertical="center" indent="1"/>
    </xf>
    <xf numFmtId="0" fontId="10" fillId="17" borderId="16" applyNumberFormat="0" applyProtection="0">
      <alignment horizontal="left" vertical="center" indent="1"/>
    </xf>
    <xf numFmtId="0" fontId="10" fillId="17" borderId="16" applyNumberFormat="0" applyProtection="0">
      <alignment horizontal="left" vertical="center" indent="1"/>
    </xf>
    <xf numFmtId="0" fontId="10" fillId="18" borderId="16" applyNumberFormat="0" applyProtection="0">
      <alignment horizontal="left" vertical="center" indent="1"/>
    </xf>
    <xf numFmtId="0" fontId="10" fillId="18" borderId="16" applyNumberFormat="0" applyProtection="0">
      <alignment horizontal="left" vertical="center" indent="1"/>
    </xf>
    <xf numFmtId="0" fontId="10" fillId="19" borderId="16" applyNumberFormat="0" applyProtection="0">
      <alignment horizontal="left" vertical="center" indent="1"/>
    </xf>
    <xf numFmtId="0" fontId="10" fillId="19" borderId="16" applyNumberFormat="0" applyProtection="0">
      <alignment horizontal="left" vertical="center" indent="1"/>
    </xf>
    <xf numFmtId="0" fontId="10" fillId="4" borderId="16" applyNumberFormat="0" applyProtection="0">
      <alignment horizontal="left" vertical="center" indent="1"/>
    </xf>
    <xf numFmtId="0" fontId="10" fillId="4" borderId="16" applyNumberFormat="0" applyProtection="0">
      <alignment horizontal="left" vertical="center" indent="1"/>
    </xf>
    <xf numFmtId="4" fontId="2" fillId="20" borderId="16" applyNumberFormat="0" applyProtection="0">
      <alignment vertical="center"/>
    </xf>
    <xf numFmtId="4" fontId="26" fillId="20" borderId="16" applyNumberFormat="0" applyProtection="0">
      <alignment vertical="center"/>
    </xf>
    <xf numFmtId="4" fontId="2" fillId="20" borderId="16" applyNumberFormat="0" applyProtection="0">
      <alignment horizontal="left" vertical="center" indent="1"/>
    </xf>
    <xf numFmtId="4" fontId="2" fillId="20" borderId="16" applyNumberFormat="0" applyProtection="0">
      <alignment horizontal="left" vertical="center" indent="1"/>
    </xf>
    <xf numFmtId="4" fontId="2" fillId="15" borderId="16" applyNumberFormat="0" applyProtection="0">
      <alignment horizontal="right" vertical="center"/>
    </xf>
    <xf numFmtId="4" fontId="26" fillId="15" borderId="16" applyNumberFormat="0" applyProtection="0">
      <alignment horizontal="right" vertical="center"/>
    </xf>
    <xf numFmtId="0" fontId="10" fillId="4" borderId="16" applyNumberFormat="0" applyProtection="0">
      <alignment horizontal="left" vertical="center" indent="1"/>
    </xf>
    <xf numFmtId="0" fontId="10" fillId="4" borderId="16" applyNumberFormat="0" applyProtection="0">
      <alignment horizontal="left" vertical="center" indent="1"/>
    </xf>
    <xf numFmtId="0" fontId="28" fillId="0" borderId="0"/>
    <xf numFmtId="4" fontId="29" fillId="15" borderId="16" applyNumberFormat="0" applyProtection="0">
      <alignment horizontal="right" vertical="center"/>
    </xf>
    <xf numFmtId="0" fontId="55" fillId="0" borderId="0" applyNumberFormat="0" applyFill="0" applyBorder="0" applyAlignment="0" applyProtection="0">
      <alignment vertical="top"/>
      <protection locked="0"/>
    </xf>
  </cellStyleXfs>
  <cellXfs count="308">
    <xf numFmtId="0" fontId="0" fillId="0" borderId="0" xfId="0">
      <alignment vertical="top"/>
    </xf>
    <xf numFmtId="0" fontId="0" fillId="0" borderId="0" xfId="0" applyAlignment="1">
      <alignment vertical="top"/>
    </xf>
    <xf numFmtId="0" fontId="2" fillId="0" borderId="5" xfId="4" applyBorder="1">
      <alignment vertical="top"/>
    </xf>
    <xf numFmtId="0" fontId="2" fillId="0" borderId="6" xfId="4" applyBorder="1">
      <alignment vertical="top"/>
    </xf>
    <xf numFmtId="0" fontId="11" fillId="0" borderId="6" xfId="8" applyFont="1" applyFill="1" applyBorder="1" applyAlignment="1" applyProtection="1">
      <alignment horizontal="centerContinuous"/>
    </xf>
    <xf numFmtId="0" fontId="12" fillId="0" borderId="7" xfId="8" applyFont="1" applyFill="1" applyBorder="1" applyAlignment="1" applyProtection="1"/>
    <xf numFmtId="0" fontId="13" fillId="0" borderId="0" xfId="8" applyFont="1" applyAlignment="1" applyProtection="1"/>
    <xf numFmtId="0" fontId="14" fillId="0" borderId="0" xfId="8" applyFont="1" applyBorder="1" applyAlignment="1" applyProtection="1">
      <alignment horizontal="center"/>
    </xf>
    <xf numFmtId="0" fontId="14" fillId="0" borderId="0" xfId="8" applyFont="1" applyAlignment="1" applyProtection="1"/>
    <xf numFmtId="0" fontId="18" fillId="0" borderId="0" xfId="8" applyFont="1" applyAlignment="1" applyProtection="1"/>
    <xf numFmtId="0" fontId="18" fillId="0" borderId="0" xfId="8" applyFont="1" applyAlignment="1" applyProtection="1">
      <alignment horizontal="center"/>
    </xf>
    <xf numFmtId="0" fontId="10" fillId="0" borderId="11" xfId="8" applyBorder="1" applyAlignment="1" applyProtection="1"/>
    <xf numFmtId="0" fontId="21" fillId="0" borderId="0" xfId="8" applyFont="1" applyAlignment="1" applyProtection="1"/>
    <xf numFmtId="0" fontId="23" fillId="0" borderId="11" xfId="8" applyFont="1" applyBorder="1" applyAlignment="1" applyProtection="1"/>
    <xf numFmtId="0" fontId="24" fillId="0" borderId="0" xfId="8" applyFont="1" applyAlignment="1" applyProtection="1">
      <alignment vertical="center"/>
    </xf>
    <xf numFmtId="0" fontId="10" fillId="0" borderId="14" xfId="8" applyBorder="1" applyAlignment="1" applyProtection="1"/>
    <xf numFmtId="0" fontId="24" fillId="0" borderId="0" xfId="8" applyFont="1" applyAlignment="1" applyProtection="1"/>
    <xf numFmtId="0" fontId="22" fillId="0" borderId="14" xfId="8" applyFont="1" applyBorder="1" applyAlignment="1" applyProtection="1"/>
    <xf numFmtId="0" fontId="25" fillId="0" borderId="14" xfId="8" applyFont="1" applyBorder="1" applyAlignment="1" applyProtection="1"/>
    <xf numFmtId="0" fontId="7" fillId="0" borderId="0" xfId="8" applyFont="1" applyAlignment="1" applyProtection="1"/>
    <xf numFmtId="0" fontId="10" fillId="0" borderId="14" xfId="8" applyFont="1" applyBorder="1" applyAlignment="1" applyProtection="1"/>
    <xf numFmtId="0" fontId="10" fillId="0" borderId="11" xfId="8" applyFont="1" applyBorder="1" applyAlignment="1" applyProtection="1"/>
    <xf numFmtId="0" fontId="0" fillId="0" borderId="0" xfId="0" applyFill="1" applyAlignment="1">
      <alignment vertical="top"/>
    </xf>
    <xf numFmtId="0" fontId="0" fillId="0" borderId="0" xfId="0" applyFill="1" applyAlignment="1" applyProtection="1">
      <alignment vertical="top"/>
    </xf>
    <xf numFmtId="0" fontId="22" fillId="0" borderId="14" xfId="8" applyFont="1" applyBorder="1" applyAlignment="1" applyProtection="1">
      <alignment vertical="center"/>
    </xf>
    <xf numFmtId="0" fontId="22" fillId="0" borderId="0" xfId="8" applyFont="1" applyAlignment="1" applyProtection="1">
      <alignment vertical="center"/>
    </xf>
    <xf numFmtId="0" fontId="10" fillId="0" borderId="8" xfId="8" applyFont="1" applyBorder="1" applyAlignment="1" applyProtection="1"/>
    <xf numFmtId="0" fontId="15" fillId="0" borderId="11" xfId="8" applyFont="1" applyFill="1" applyBorder="1" applyAlignment="1" applyProtection="1"/>
    <xf numFmtId="0" fontId="16" fillId="0" borderId="0" xfId="8" applyFont="1" applyFill="1" applyBorder="1" applyAlignment="1" applyProtection="1"/>
    <xf numFmtId="0" fontId="17" fillId="0" borderId="0" xfId="8" applyFont="1" applyFill="1" applyBorder="1" applyAlignment="1" applyProtection="1"/>
    <xf numFmtId="0" fontId="18" fillId="0" borderId="0" xfId="8" applyFont="1" applyBorder="1" applyAlignment="1" applyProtection="1"/>
    <xf numFmtId="0" fontId="10" fillId="0" borderId="6" xfId="8" applyFont="1" applyBorder="1" applyAlignment="1" applyProtection="1"/>
    <xf numFmtId="0" fontId="22" fillId="0" borderId="6" xfId="8" applyFont="1" applyFill="1" applyBorder="1" applyAlignment="1" applyProtection="1">
      <alignment horizontal="center"/>
    </xf>
    <xf numFmtId="1" fontId="22" fillId="2" borderId="6" xfId="8" applyNumberFormat="1" applyFont="1" applyFill="1" applyBorder="1" applyAlignment="1" applyProtection="1"/>
    <xf numFmtId="0" fontId="10" fillId="2" borderId="6" xfId="8" applyFill="1" applyBorder="1" applyAlignment="1"/>
    <xf numFmtId="164" fontId="22" fillId="0" borderId="6" xfId="8" applyNumberFormat="1" applyFont="1" applyFill="1" applyBorder="1" applyAlignment="1" applyProtection="1">
      <alignment horizontal="right"/>
    </xf>
    <xf numFmtId="0" fontId="4" fillId="0" borderId="0" xfId="0" applyFont="1" applyFill="1" applyAlignment="1">
      <alignment horizontal="center" vertical="top"/>
    </xf>
    <xf numFmtId="0" fontId="5" fillId="0" borderId="1" xfId="0" applyFont="1" applyFill="1" applyBorder="1" applyAlignment="1">
      <alignment horizontal="left" vertical="center" readingOrder="1"/>
    </xf>
    <xf numFmtId="0" fontId="4" fillId="0" borderId="3" xfId="0" applyFont="1" applyFill="1" applyBorder="1" applyAlignment="1">
      <alignment horizontal="center" vertical="center" readingOrder="1"/>
    </xf>
    <xf numFmtId="0" fontId="30" fillId="0" borderId="0" xfId="0" applyFont="1" applyFill="1" applyAlignment="1">
      <alignment vertical="top"/>
    </xf>
    <xf numFmtId="0" fontId="32" fillId="0" borderId="0" xfId="0" applyFont="1" applyFill="1" applyAlignment="1" applyProtection="1">
      <alignment vertical="top"/>
    </xf>
    <xf numFmtId="0" fontId="30" fillId="0" borderId="0" xfId="0" applyFont="1" applyFill="1" applyAlignment="1">
      <alignment horizontal="left" vertical="center" readingOrder="1"/>
    </xf>
    <xf numFmtId="0" fontId="30" fillId="0" borderId="0" xfId="0" applyFont="1" applyFill="1" applyAlignment="1">
      <alignment vertical="top" readingOrder="1"/>
    </xf>
    <xf numFmtId="0" fontId="30" fillId="0" borderId="0" xfId="0" applyFont="1" applyFill="1" applyAlignment="1">
      <alignment vertical="center" readingOrder="1"/>
    </xf>
    <xf numFmtId="49" fontId="30" fillId="0" borderId="0" xfId="0" applyNumberFormat="1" applyFont="1" applyFill="1" applyAlignment="1">
      <alignment horizontal="center" vertical="center" readingOrder="1"/>
    </xf>
    <xf numFmtId="0" fontId="36" fillId="0" borderId="13" xfId="0" applyFont="1" applyFill="1" applyBorder="1" applyAlignment="1">
      <alignment horizontal="left" vertical="center" readingOrder="1"/>
    </xf>
    <xf numFmtId="0" fontId="30" fillId="0" borderId="0" xfId="0" applyFont="1" applyFill="1" applyAlignment="1">
      <alignment horizontal="center" vertical="center" readingOrder="1"/>
    </xf>
    <xf numFmtId="0" fontId="30" fillId="0" borderId="13" xfId="0" applyFont="1" applyFill="1" applyBorder="1" applyAlignment="1">
      <alignment horizontal="center" vertical="center" readingOrder="1"/>
    </xf>
    <xf numFmtId="0" fontId="30" fillId="0" borderId="13" xfId="0" applyFont="1" applyFill="1" applyBorder="1" applyAlignment="1">
      <alignment horizontal="left" vertical="center" readingOrder="1"/>
    </xf>
    <xf numFmtId="0" fontId="30" fillId="0" borderId="0" xfId="0" applyFont="1" applyFill="1" applyAlignment="1">
      <alignment horizontal="right" vertical="center" readingOrder="1"/>
    </xf>
    <xf numFmtId="0" fontId="30" fillId="0" borderId="0" xfId="5" applyFont="1" applyFill="1" applyAlignment="1">
      <alignment horizontal="left" vertical="center" readingOrder="1"/>
    </xf>
    <xf numFmtId="0" fontId="30" fillId="0" borderId="0" xfId="4" applyFont="1" applyFill="1" applyAlignment="1">
      <alignment horizontal="center" vertical="center" readingOrder="1"/>
    </xf>
    <xf numFmtId="49" fontId="36" fillId="0" borderId="13" xfId="4" applyNumberFormat="1" applyFont="1" applyFill="1" applyBorder="1" applyAlignment="1">
      <alignment horizontal="center" vertical="center" readingOrder="1"/>
    </xf>
    <xf numFmtId="0" fontId="30" fillId="0" borderId="13" xfId="5" applyFont="1" applyFill="1" applyBorder="1" applyAlignment="1">
      <alignment horizontal="left" vertical="center" readingOrder="1"/>
    </xf>
    <xf numFmtId="49" fontId="36" fillId="0" borderId="13" xfId="0" applyNumberFormat="1" applyFont="1" applyFill="1" applyBorder="1" applyAlignment="1">
      <alignment horizontal="center" vertical="center" readingOrder="1"/>
    </xf>
    <xf numFmtId="0" fontId="30" fillId="0" borderId="0" xfId="5" applyFont="1" applyFill="1" applyAlignment="1">
      <alignment horizontal="center" vertical="center" readingOrder="1"/>
    </xf>
    <xf numFmtId="0" fontId="34" fillId="22" borderId="13" xfId="0" applyFont="1" applyFill="1" applyBorder="1" applyAlignment="1">
      <alignment horizontal="center" vertical="center" readingOrder="1"/>
    </xf>
    <xf numFmtId="0" fontId="34" fillId="22" borderId="13" xfId="0" applyFont="1" applyFill="1" applyBorder="1" applyAlignment="1" applyProtection="1">
      <alignment horizontal="center" vertical="center" readingOrder="1"/>
      <protection locked="0"/>
    </xf>
    <xf numFmtId="0" fontId="30" fillId="23" borderId="13" xfId="0" applyFont="1" applyFill="1" applyBorder="1" applyAlignment="1">
      <alignment horizontal="center" vertical="center" readingOrder="1"/>
    </xf>
    <xf numFmtId="0" fontId="34" fillId="23" borderId="13" xfId="0" applyFont="1" applyFill="1" applyBorder="1" applyAlignment="1">
      <alignment horizontal="left" vertical="center" readingOrder="1"/>
    </xf>
    <xf numFmtId="3" fontId="30" fillId="23" borderId="13" xfId="0" applyNumberFormat="1" applyFont="1" applyFill="1" applyBorder="1" applyAlignment="1" applyProtection="1">
      <alignment horizontal="center" vertical="center" readingOrder="1"/>
      <protection locked="0"/>
    </xf>
    <xf numFmtId="3" fontId="30" fillId="23" borderId="13" xfId="5" applyNumberFormat="1" applyFont="1" applyFill="1" applyBorder="1" applyAlignment="1" applyProtection="1">
      <alignment horizontal="center" vertical="center" readingOrder="1"/>
      <protection locked="0"/>
    </xf>
    <xf numFmtId="0" fontId="30" fillId="23" borderId="13" xfId="0" applyFont="1" applyFill="1" applyBorder="1" applyAlignment="1" applyProtection="1">
      <alignment horizontal="center" vertical="center" readingOrder="1"/>
      <protection locked="0"/>
    </xf>
    <xf numFmtId="0" fontId="0" fillId="0" borderId="0" xfId="0" applyFill="1" applyAlignment="1" applyProtection="1">
      <alignment horizontal="center" vertical="center"/>
      <protection locked="0"/>
    </xf>
    <xf numFmtId="0" fontId="0" fillId="0" borderId="0" xfId="0" applyAlignment="1">
      <alignment horizontal="center" vertical="center"/>
    </xf>
    <xf numFmtId="0" fontId="30" fillId="0" borderId="0" xfId="0" applyFont="1" applyFill="1" applyAlignment="1">
      <alignment horizontal="center" vertical="center"/>
    </xf>
    <xf numFmtId="1" fontId="30" fillId="0" borderId="13" xfId="0" applyNumberFormat="1" applyFont="1" applyFill="1" applyBorder="1" applyAlignment="1">
      <alignment horizontal="center" vertical="center" readingOrder="1"/>
    </xf>
    <xf numFmtId="44" fontId="34" fillId="22" borderId="13" xfId="0" applyNumberFormat="1" applyFont="1" applyFill="1" applyBorder="1" applyAlignment="1">
      <alignment horizontal="center" vertical="center" readingOrder="1"/>
    </xf>
    <xf numFmtId="44" fontId="30" fillId="0" borderId="13" xfId="0" applyNumberFormat="1" applyFont="1" applyFill="1" applyBorder="1" applyAlignment="1">
      <alignment horizontal="right" vertical="center" readingOrder="1"/>
    </xf>
    <xf numFmtId="44" fontId="34" fillId="23" borderId="13" xfId="0" applyNumberFormat="1" applyFont="1" applyFill="1" applyBorder="1" applyAlignment="1">
      <alignment horizontal="left" vertical="center" readingOrder="1"/>
    </xf>
    <xf numFmtId="44" fontId="36" fillId="0" borderId="13" xfId="0" applyNumberFormat="1" applyFont="1" applyFill="1" applyBorder="1" applyAlignment="1">
      <alignment horizontal="right" vertical="center" readingOrder="1"/>
    </xf>
    <xf numFmtId="44" fontId="0" fillId="0" borderId="0" xfId="0" applyNumberFormat="1" applyFill="1" applyAlignment="1">
      <alignment vertical="top"/>
    </xf>
    <xf numFmtId="44" fontId="0" fillId="0" borderId="0" xfId="0" applyNumberFormat="1" applyAlignment="1">
      <alignment vertical="top"/>
    </xf>
    <xf numFmtId="44" fontId="30" fillId="0" borderId="0" xfId="0" applyNumberFormat="1" applyFont="1" applyFill="1" applyAlignment="1">
      <alignment vertical="top"/>
    </xf>
    <xf numFmtId="44" fontId="30" fillId="0" borderId="13" xfId="1" applyNumberFormat="1" applyFont="1" applyFill="1" applyBorder="1" applyAlignment="1">
      <alignment horizontal="right" vertical="center" readingOrder="1"/>
    </xf>
    <xf numFmtId="44" fontId="30" fillId="0" borderId="13" xfId="1" applyNumberFormat="1" applyFont="1" applyFill="1" applyBorder="1" applyAlignment="1">
      <alignment vertical="center" readingOrder="1"/>
    </xf>
    <xf numFmtId="44" fontId="34" fillId="23" borderId="13" xfId="0" applyNumberFormat="1" applyFont="1" applyFill="1" applyBorder="1" applyAlignment="1">
      <alignment horizontal="right" vertical="center" readingOrder="1"/>
    </xf>
    <xf numFmtId="44" fontId="30" fillId="0" borderId="13" xfId="2" applyNumberFormat="1" applyFont="1" applyFill="1" applyBorder="1" applyAlignment="1">
      <alignment vertical="center" readingOrder="1"/>
    </xf>
    <xf numFmtId="44" fontId="31" fillId="0" borderId="0" xfId="0" applyNumberFormat="1" applyFont="1" applyFill="1" applyAlignment="1">
      <alignment horizontal="center" vertical="top" readingOrder="1"/>
    </xf>
    <xf numFmtId="44" fontId="34" fillId="0" borderId="0" xfId="0" applyNumberFormat="1" applyFont="1" applyFill="1" applyAlignment="1" applyProtection="1">
      <alignment horizontal="center" vertical="top" readingOrder="1"/>
    </xf>
    <xf numFmtId="44" fontId="34" fillId="0" borderId="0" xfId="0" applyNumberFormat="1" applyFont="1" applyFill="1" applyAlignment="1" applyProtection="1">
      <alignment horizontal="center" vertical="top"/>
    </xf>
    <xf numFmtId="44" fontId="30" fillId="0" borderId="13" xfId="2" applyNumberFormat="1" applyFont="1" applyFill="1" applyBorder="1" applyAlignment="1">
      <alignment horizontal="right" vertical="center" readingOrder="1"/>
    </xf>
    <xf numFmtId="1" fontId="36" fillId="0" borderId="13" xfId="0" applyNumberFormat="1" applyFont="1" applyFill="1" applyBorder="1" applyAlignment="1">
      <alignment horizontal="center" vertical="center" readingOrder="1"/>
    </xf>
    <xf numFmtId="0" fontId="35" fillId="0" borderId="0" xfId="0" applyFont="1" applyFill="1" applyBorder="1" applyAlignment="1">
      <alignment horizontal="center" vertical="top"/>
    </xf>
    <xf numFmtId="3" fontId="30" fillId="24" borderId="13" xfId="0" applyNumberFormat="1" applyFont="1" applyFill="1" applyBorder="1" applyAlignment="1" applyProtection="1">
      <alignment horizontal="center" vertical="center" readingOrder="1"/>
      <protection locked="0"/>
    </xf>
    <xf numFmtId="49" fontId="39" fillId="0" borderId="13" xfId="0" applyNumberFormat="1" applyFont="1" applyFill="1" applyBorder="1" applyAlignment="1">
      <alignment horizontal="left" vertical="center" readingOrder="1"/>
    </xf>
    <xf numFmtId="0" fontId="41" fillId="0" borderId="13" xfId="0" applyFont="1" applyFill="1" applyBorder="1" applyAlignment="1">
      <alignment horizontal="right" vertical="top"/>
    </xf>
    <xf numFmtId="0" fontId="41" fillId="0" borderId="18" xfId="0" applyFont="1" applyFill="1" applyBorder="1" applyAlignment="1">
      <alignment horizontal="right" vertical="top"/>
    </xf>
    <xf numFmtId="0" fontId="30" fillId="0" borderId="3" xfId="0" applyFont="1" applyFill="1" applyBorder="1" applyAlignment="1">
      <alignment vertical="top"/>
    </xf>
    <xf numFmtId="0" fontId="37" fillId="0" borderId="8" xfId="0" applyFont="1" applyFill="1" applyBorder="1" applyAlignment="1">
      <alignment horizontal="left" vertical="top"/>
    </xf>
    <xf numFmtId="0" fontId="34" fillId="22" borderId="13" xfId="0" applyFont="1" applyFill="1" applyBorder="1" applyAlignment="1" applyProtection="1">
      <alignment horizontal="center" vertical="center" wrapText="1" readingOrder="1"/>
      <protection locked="0"/>
    </xf>
    <xf numFmtId="0" fontId="0" fillId="0" borderId="4" xfId="0" applyFill="1" applyBorder="1" applyAlignment="1" applyProtection="1">
      <alignment horizontal="left" vertical="top"/>
    </xf>
    <xf numFmtId="44" fontId="3" fillId="0" borderId="4" xfId="0" applyNumberFormat="1" applyFont="1" applyFill="1" applyBorder="1" applyAlignment="1" applyProtection="1">
      <alignment horizontal="left" vertical="top"/>
    </xf>
    <xf numFmtId="0" fontId="3" fillId="0" borderId="4" xfId="0" applyFont="1" applyFill="1" applyBorder="1" applyAlignment="1" applyProtection="1">
      <alignment horizontal="left" vertical="center"/>
    </xf>
    <xf numFmtId="44" fontId="3" fillId="0" borderId="2" xfId="0" applyNumberFormat="1" applyFont="1" applyFill="1" applyBorder="1" applyAlignment="1" applyProtection="1">
      <alignment horizontal="left" vertical="top"/>
    </xf>
    <xf numFmtId="0" fontId="30" fillId="22" borderId="3" xfId="0" applyFont="1" applyFill="1" applyBorder="1" applyAlignment="1">
      <alignment horizontal="center" vertical="center" readingOrder="1"/>
    </xf>
    <xf numFmtId="0" fontId="34" fillId="22" borderId="4" xfId="0" applyFont="1" applyFill="1" applyBorder="1" applyAlignment="1">
      <alignment horizontal="left" vertical="center" readingOrder="1"/>
    </xf>
    <xf numFmtId="44" fontId="34" fillId="22" borderId="4" xfId="0" applyNumberFormat="1" applyFont="1" applyFill="1" applyBorder="1" applyAlignment="1">
      <alignment horizontal="left" vertical="center" readingOrder="1"/>
    </xf>
    <xf numFmtId="0" fontId="30" fillId="22" borderId="4" xfId="0" applyFont="1" applyFill="1" applyBorder="1" applyAlignment="1" applyProtection="1">
      <alignment horizontal="center" vertical="center" readingOrder="1"/>
      <protection locked="0"/>
    </xf>
    <xf numFmtId="44" fontId="34" fillId="22" borderId="4" xfId="0" applyNumberFormat="1" applyFont="1" applyFill="1" applyBorder="1" applyAlignment="1">
      <alignment horizontal="right" vertical="center" readingOrder="1"/>
    </xf>
    <xf numFmtId="44" fontId="34" fillId="22" borderId="2" xfId="0" applyNumberFormat="1" applyFont="1" applyFill="1" applyBorder="1" applyAlignment="1">
      <alignment horizontal="right" vertical="center" readingOrder="1"/>
    </xf>
    <xf numFmtId="0" fontId="34" fillId="0" borderId="13" xfId="4" applyFont="1" applyFill="1" applyBorder="1" applyAlignment="1" applyProtection="1">
      <alignment horizontal="center" vertical="center" readingOrder="1"/>
    </xf>
    <xf numFmtId="0" fontId="34" fillId="0" borderId="13" xfId="4" applyFont="1" applyFill="1" applyBorder="1" applyAlignment="1">
      <alignment vertical="center" wrapText="1" readingOrder="1"/>
    </xf>
    <xf numFmtId="44" fontId="34" fillId="0" borderId="13" xfId="2" applyNumberFormat="1" applyFont="1" applyFill="1" applyBorder="1" applyAlignment="1">
      <alignment horizontal="right" vertical="center" readingOrder="1"/>
    </xf>
    <xf numFmtId="0" fontId="2" fillId="0" borderId="0" xfId="4" applyAlignment="1" applyProtection="1">
      <alignment vertical="top" readingOrder="1"/>
    </xf>
    <xf numFmtId="0" fontId="2" fillId="0" borderId="0" xfId="4" applyAlignment="1">
      <alignment vertical="top" readingOrder="1"/>
    </xf>
    <xf numFmtId="44" fontId="2" fillId="0" borderId="0" xfId="4" applyNumberFormat="1" applyAlignment="1">
      <alignment vertical="top" readingOrder="1"/>
    </xf>
    <xf numFmtId="0" fontId="2" fillId="0" borderId="0" xfId="4" applyAlignment="1" applyProtection="1">
      <alignment horizontal="center" vertical="top" readingOrder="1"/>
      <protection locked="0"/>
    </xf>
    <xf numFmtId="0" fontId="45" fillId="0" borderId="3" xfId="0" applyFont="1" applyFill="1" applyBorder="1" applyAlignment="1" applyProtection="1">
      <alignment horizontal="left" vertical="top"/>
    </xf>
    <xf numFmtId="3" fontId="30" fillId="23" borderId="13" xfId="4" applyNumberFormat="1" applyFont="1" applyFill="1" applyBorder="1" applyAlignment="1" applyProtection="1">
      <alignment horizontal="center" vertical="center" readingOrder="1"/>
      <protection locked="0"/>
    </xf>
    <xf numFmtId="0" fontId="34" fillId="24" borderId="13" xfId="4" applyFont="1" applyFill="1" applyBorder="1" applyAlignment="1" applyProtection="1">
      <alignment horizontal="center" vertical="center" readingOrder="1"/>
      <protection locked="0"/>
    </xf>
    <xf numFmtId="0" fontId="2" fillId="0" borderId="0" xfId="0" applyFont="1" applyFill="1" applyAlignment="1">
      <alignment vertical="top" wrapText="1"/>
    </xf>
    <xf numFmtId="0" fontId="34" fillId="0" borderId="15" xfId="4" applyFont="1" applyFill="1" applyBorder="1" applyAlignment="1" applyProtection="1">
      <alignment horizontal="center" vertical="center" readingOrder="1"/>
    </xf>
    <xf numFmtId="0" fontId="42" fillId="0" borderId="15" xfId="4" applyFont="1" applyFill="1" applyBorder="1" applyAlignment="1">
      <alignment vertical="center" wrapText="1" readingOrder="1"/>
    </xf>
    <xf numFmtId="44" fontId="30" fillId="0" borderId="15" xfId="0" applyNumberFormat="1" applyFont="1" applyFill="1" applyBorder="1" applyAlignment="1">
      <alignment horizontal="right" vertical="center" readingOrder="1"/>
    </xf>
    <xf numFmtId="1" fontId="34" fillId="0" borderId="15" xfId="4" applyNumberFormat="1" applyFont="1" applyFill="1" applyBorder="1" applyAlignment="1">
      <alignment horizontal="center" vertical="center" readingOrder="1"/>
    </xf>
    <xf numFmtId="44" fontId="34" fillId="0" borderId="10" xfId="4" applyNumberFormat="1" applyFont="1" applyFill="1" applyBorder="1" applyAlignment="1">
      <alignment vertical="center" readingOrder="1"/>
    </xf>
    <xf numFmtId="0" fontId="30" fillId="23" borderId="19" xfId="0" applyFont="1" applyFill="1" applyBorder="1" applyAlignment="1">
      <alignment horizontal="center" vertical="center" readingOrder="1"/>
    </xf>
    <xf numFmtId="0" fontId="34" fillId="23" borderId="19" xfId="0" applyFont="1" applyFill="1" applyBorder="1" applyAlignment="1">
      <alignment horizontal="left" vertical="center" readingOrder="1"/>
    </xf>
    <xf numFmtId="44" fontId="34" fillId="23" borderId="19" xfId="0" applyNumberFormat="1" applyFont="1" applyFill="1" applyBorder="1" applyAlignment="1">
      <alignment horizontal="left" vertical="center" readingOrder="1"/>
    </xf>
    <xf numFmtId="0" fontId="30" fillId="23" borderId="19" xfId="0" applyFont="1" applyFill="1" applyBorder="1" applyAlignment="1" applyProtection="1">
      <alignment horizontal="center" vertical="center" readingOrder="1"/>
      <protection locked="0"/>
    </xf>
    <xf numFmtId="44" fontId="34" fillId="23" borderId="19" xfId="0" applyNumberFormat="1" applyFont="1" applyFill="1" applyBorder="1" applyAlignment="1">
      <alignment horizontal="right" vertical="center" readingOrder="1"/>
    </xf>
    <xf numFmtId="0" fontId="47" fillId="0" borderId="13" xfId="0" applyFont="1" applyFill="1" applyBorder="1" applyAlignment="1">
      <alignment horizontal="left" vertical="center" readingOrder="1"/>
    </xf>
    <xf numFmtId="1" fontId="30" fillId="0" borderId="13" xfId="0" applyNumberFormat="1" applyFont="1" applyFill="1" applyBorder="1" applyAlignment="1">
      <alignment horizontal="center" vertical="center" wrapText="1" readingOrder="1"/>
    </xf>
    <xf numFmtId="1" fontId="48" fillId="0" borderId="0" xfId="0" applyNumberFormat="1" applyFont="1" applyAlignment="1">
      <alignment horizontal="center" vertical="center"/>
    </xf>
    <xf numFmtId="1" fontId="48" fillId="0" borderId="2" xfId="0" applyNumberFormat="1" applyFont="1" applyBorder="1" applyAlignment="1">
      <alignment horizontal="center" vertical="center"/>
    </xf>
    <xf numFmtId="0" fontId="5" fillId="0" borderId="0" xfId="0" applyFont="1" applyFill="1" applyBorder="1" applyAlignment="1">
      <alignment horizontal="left" vertical="center" readingOrder="1"/>
    </xf>
    <xf numFmtId="0" fontId="4" fillId="0" borderId="0" xfId="0" applyFont="1" applyFill="1" applyBorder="1" applyAlignment="1">
      <alignment horizontal="center" vertical="center" readingOrder="1"/>
    </xf>
    <xf numFmtId="0" fontId="34" fillId="0" borderId="3" xfId="0" applyFont="1" applyFill="1" applyBorder="1" applyAlignment="1">
      <alignment vertical="center" readingOrder="1"/>
    </xf>
    <xf numFmtId="0" fontId="34" fillId="0" borderId="4" xfId="0" applyFont="1" applyFill="1" applyBorder="1" applyAlignment="1">
      <alignment vertical="center" readingOrder="1"/>
    </xf>
    <xf numFmtId="0" fontId="34" fillId="0" borderId="2" xfId="0" applyFont="1" applyFill="1" applyBorder="1" applyAlignment="1">
      <alignment vertical="center" readingOrder="1"/>
    </xf>
    <xf numFmtId="0" fontId="34" fillId="0" borderId="13" xfId="0" applyFont="1" applyFill="1" applyBorder="1" applyAlignment="1">
      <alignment horizontal="left" vertical="center" readingOrder="1"/>
    </xf>
    <xf numFmtId="0" fontId="34" fillId="24" borderId="15" xfId="0" applyFont="1" applyFill="1" applyBorder="1" applyAlignment="1">
      <alignment horizontal="center" vertical="center"/>
    </xf>
    <xf numFmtId="44" fontId="42" fillId="0" borderId="8" xfId="4" applyNumberFormat="1" applyFont="1" applyFill="1" applyBorder="1" applyAlignment="1">
      <alignment horizontal="right" vertical="center" wrapText="1" readingOrder="1"/>
    </xf>
    <xf numFmtId="44" fontId="30" fillId="0" borderId="13" xfId="1" applyFont="1" applyFill="1" applyBorder="1" applyAlignment="1">
      <alignment horizontal="right" vertical="center" readingOrder="1"/>
    </xf>
    <xf numFmtId="0" fontId="34" fillId="0" borderId="13" xfId="0" applyFont="1" applyFill="1" applyBorder="1" applyAlignment="1">
      <alignment horizontal="center" vertical="center" readingOrder="1"/>
    </xf>
    <xf numFmtId="44" fontId="34" fillId="0" borderId="13" xfId="0" applyNumberFormat="1" applyFont="1" applyFill="1" applyBorder="1" applyAlignment="1">
      <alignment horizontal="center" vertical="center" readingOrder="1"/>
    </xf>
    <xf numFmtId="0" fontId="34" fillId="0" borderId="13" xfId="0" applyFont="1" applyFill="1" applyBorder="1" applyAlignment="1" applyProtection="1">
      <alignment horizontal="center" vertical="center" readingOrder="1"/>
      <protection locked="0"/>
    </xf>
    <xf numFmtId="0" fontId="34" fillId="0" borderId="13" xfId="0" applyFont="1" applyFill="1" applyBorder="1" applyAlignment="1" applyProtection="1">
      <alignment horizontal="center" vertical="center" wrapText="1" readingOrder="1"/>
      <protection locked="0"/>
    </xf>
    <xf numFmtId="0" fontId="34" fillId="23" borderId="13" xfId="0" applyFont="1" applyFill="1" applyBorder="1" applyAlignment="1" applyProtection="1">
      <alignment horizontal="center" vertical="center" readingOrder="1"/>
      <protection locked="0"/>
    </xf>
    <xf numFmtId="0" fontId="34" fillId="23" borderId="13" xfId="0" applyFont="1" applyFill="1" applyBorder="1" applyAlignment="1" applyProtection="1">
      <alignment horizontal="center" vertical="center" wrapText="1" readingOrder="1"/>
      <protection locked="0"/>
    </xf>
    <xf numFmtId="1" fontId="30" fillId="23" borderId="13" xfId="0" applyNumberFormat="1" applyFont="1" applyFill="1" applyBorder="1" applyAlignment="1">
      <alignment horizontal="center" vertical="center" readingOrder="1"/>
    </xf>
    <xf numFmtId="44" fontId="30" fillId="23" borderId="13" xfId="0" applyNumberFormat="1" applyFont="1" applyFill="1" applyBorder="1" applyAlignment="1">
      <alignment horizontal="right" vertical="center" readingOrder="1"/>
    </xf>
    <xf numFmtId="44" fontId="34" fillId="23" borderId="13" xfId="0" applyNumberFormat="1" applyFont="1" applyFill="1" applyBorder="1" applyAlignment="1">
      <alignment horizontal="center" vertical="center" readingOrder="1"/>
    </xf>
    <xf numFmtId="0" fontId="30" fillId="24" borderId="13" xfId="0" applyFont="1" applyFill="1" applyBorder="1" applyAlignment="1" applyProtection="1">
      <alignment horizontal="center" vertical="center" readingOrder="1"/>
      <protection locked="0"/>
    </xf>
    <xf numFmtId="0" fontId="40" fillId="0" borderId="18" xfId="0" applyFont="1" applyFill="1" applyBorder="1" applyAlignment="1">
      <alignment horizontal="right" vertical="top" wrapText="1"/>
    </xf>
    <xf numFmtId="0" fontId="40" fillId="0" borderId="14" xfId="0" applyFont="1" applyFill="1" applyBorder="1" applyAlignment="1">
      <alignment horizontal="right" vertical="top" wrapText="1"/>
    </xf>
    <xf numFmtId="49" fontId="36" fillId="0" borderId="0" xfId="0" applyNumberFormat="1" applyFont="1" applyFill="1" applyAlignment="1">
      <alignment horizontal="center"/>
    </xf>
    <xf numFmtId="49" fontId="36" fillId="0" borderId="13" xfId="0" applyNumberFormat="1" applyFont="1" applyFill="1" applyBorder="1" applyAlignment="1"/>
    <xf numFmtId="44" fontId="30" fillId="0" borderId="13" xfId="0" applyNumberFormat="1" applyFont="1" applyFill="1" applyBorder="1" applyAlignment="1">
      <alignment horizontal="center" vertical="center" readingOrder="1"/>
    </xf>
    <xf numFmtId="44" fontId="36" fillId="0" borderId="13" xfId="1" applyNumberFormat="1" applyFont="1" applyFill="1" applyBorder="1" applyAlignment="1">
      <alignment vertical="center" readingOrder="1"/>
    </xf>
    <xf numFmtId="3" fontId="36" fillId="23" borderId="13" xfId="4" applyNumberFormat="1" applyFont="1" applyFill="1" applyBorder="1" applyAlignment="1" applyProtection="1">
      <alignment horizontal="center" vertical="center" readingOrder="1"/>
      <protection locked="0"/>
    </xf>
    <xf numFmtId="0" fontId="41" fillId="23" borderId="13" xfId="0" applyFont="1" applyFill="1" applyBorder="1" applyAlignment="1" applyProtection="1">
      <alignment horizontal="center" vertical="center" readingOrder="1"/>
      <protection locked="0"/>
    </xf>
    <xf numFmtId="44" fontId="30" fillId="25" borderId="13" xfId="1" applyNumberFormat="1" applyFont="1" applyFill="1" applyBorder="1" applyAlignment="1">
      <alignment horizontal="right" vertical="center" readingOrder="1"/>
    </xf>
    <xf numFmtId="1" fontId="54" fillId="25" borderId="13" xfId="0" applyNumberFormat="1" applyFont="1" applyFill="1" applyBorder="1" applyAlignment="1">
      <alignment horizontal="center" vertical="center" readingOrder="1"/>
    </xf>
    <xf numFmtId="0" fontId="54" fillId="25" borderId="13" xfId="0" applyFont="1" applyFill="1" applyBorder="1" applyAlignment="1">
      <alignment horizontal="left" vertical="center" readingOrder="1"/>
    </xf>
    <xf numFmtId="44" fontId="54" fillId="25" borderId="13" xfId="0" applyNumberFormat="1" applyFont="1" applyFill="1" applyBorder="1" applyAlignment="1">
      <alignment horizontal="right" vertical="center" readingOrder="1"/>
    </xf>
    <xf numFmtId="3" fontId="54" fillId="25" borderId="13" xfId="4" applyNumberFormat="1" applyFont="1" applyFill="1" applyBorder="1" applyAlignment="1" applyProtection="1">
      <alignment horizontal="center" vertical="center" readingOrder="1"/>
      <protection locked="0"/>
    </xf>
    <xf numFmtId="0" fontId="54" fillId="25" borderId="13" xfId="0" applyFont="1" applyFill="1" applyBorder="1" applyAlignment="1">
      <alignment horizontal="center" vertical="center" readingOrder="1"/>
    </xf>
    <xf numFmtId="49" fontId="54" fillId="25" borderId="13" xfId="0" applyNumberFormat="1" applyFont="1" applyFill="1" applyBorder="1" applyAlignment="1">
      <alignment horizontal="center" vertical="center" readingOrder="1"/>
    </xf>
    <xf numFmtId="3" fontId="36" fillId="23" borderId="13" xfId="0" applyNumberFormat="1" applyFont="1" applyFill="1" applyBorder="1" applyAlignment="1" applyProtection="1">
      <alignment horizontal="center" vertical="center" readingOrder="1"/>
      <protection locked="0"/>
    </xf>
    <xf numFmtId="44" fontId="36" fillId="25" borderId="13" xfId="1" applyNumberFormat="1" applyFont="1" applyFill="1" applyBorder="1" applyAlignment="1">
      <alignment horizontal="right" vertical="center" readingOrder="1"/>
    </xf>
    <xf numFmtId="3" fontId="36" fillId="26" borderId="13" xfId="4" applyNumberFormat="1" applyFont="1" applyFill="1" applyBorder="1" applyAlignment="1" applyProtection="1">
      <alignment horizontal="center" vertical="center" readingOrder="1"/>
      <protection locked="0"/>
    </xf>
    <xf numFmtId="3" fontId="36" fillId="26" borderId="13" xfId="0" applyNumberFormat="1" applyFont="1" applyFill="1" applyBorder="1" applyAlignment="1" applyProtection="1">
      <alignment horizontal="center" vertical="center" readingOrder="1"/>
      <protection locked="0"/>
    </xf>
    <xf numFmtId="0" fontId="54" fillId="0" borderId="0" xfId="0" applyFont="1" applyFill="1" applyAlignment="1">
      <alignment horizontal="left" vertical="center" readingOrder="1"/>
    </xf>
    <xf numFmtId="0" fontId="54" fillId="0" borderId="0" xfId="0" applyFont="1" applyFill="1" applyAlignment="1">
      <alignment horizontal="center" vertical="center" readingOrder="1"/>
    </xf>
    <xf numFmtId="44" fontId="36" fillId="0" borderId="13" xfId="2" applyNumberFormat="1" applyFont="1" applyFill="1" applyBorder="1" applyAlignment="1">
      <alignment vertical="center" readingOrder="1"/>
    </xf>
    <xf numFmtId="49" fontId="54" fillId="0" borderId="0" xfId="0" applyNumberFormat="1" applyFont="1" applyFill="1" applyAlignment="1">
      <alignment horizontal="center" vertical="center" readingOrder="1"/>
    </xf>
    <xf numFmtId="0" fontId="55" fillId="0" borderId="3" xfId="48" applyFill="1" applyBorder="1" applyAlignment="1" applyProtection="1">
      <alignment vertical="top"/>
    </xf>
    <xf numFmtId="0" fontId="30" fillId="0" borderId="5" xfId="0" applyFont="1" applyFill="1" applyBorder="1" applyAlignment="1">
      <alignment horizontal="left" vertical="top"/>
    </xf>
    <xf numFmtId="44" fontId="30" fillId="25" borderId="13" xfId="2" applyNumberFormat="1" applyFont="1" applyFill="1" applyBorder="1" applyAlignment="1">
      <alignment horizontal="left" vertical="center" readingOrder="1"/>
    </xf>
    <xf numFmtId="44" fontId="30" fillId="0" borderId="13" xfId="2" applyNumberFormat="1" applyFont="1" applyFill="1" applyBorder="1" applyAlignment="1">
      <alignment horizontal="left" vertical="center" readingOrder="1"/>
    </xf>
    <xf numFmtId="0" fontId="56" fillId="0" borderId="8" xfId="0" applyFont="1" applyBorder="1">
      <alignment vertical="top"/>
    </xf>
    <xf numFmtId="0" fontId="60" fillId="0" borderId="0" xfId="8" applyFont="1" applyBorder="1" applyAlignment="1" applyProtection="1"/>
    <xf numFmtId="0" fontId="49" fillId="0" borderId="0" xfId="0" applyFont="1" applyAlignment="1">
      <alignment horizontal="right" vertical="top"/>
    </xf>
    <xf numFmtId="0" fontId="60" fillId="0" borderId="12" xfId="8" applyFont="1" applyBorder="1" applyAlignment="1" applyProtection="1"/>
    <xf numFmtId="0" fontId="60" fillId="0" borderId="0" xfId="8" applyFont="1" applyAlignment="1" applyProtection="1"/>
    <xf numFmtId="0" fontId="61" fillId="0" borderId="0" xfId="0" applyFont="1" applyBorder="1" applyAlignment="1">
      <alignment vertical="center" wrapText="1"/>
    </xf>
    <xf numFmtId="0" fontId="56" fillId="0" borderId="0" xfId="8" applyFont="1" applyBorder="1" applyAlignment="1" applyProtection="1">
      <alignment horizontal="right" vertical="center"/>
    </xf>
    <xf numFmtId="0" fontId="50" fillId="0" borderId="0" xfId="0" applyFont="1">
      <alignment vertical="top"/>
    </xf>
    <xf numFmtId="0" fontId="56" fillId="0" borderId="0" xfId="8" applyFont="1" applyBorder="1" applyAlignment="1" applyProtection="1">
      <alignment horizontal="right"/>
    </xf>
    <xf numFmtId="0" fontId="56" fillId="0" borderId="0" xfId="8" applyFont="1" applyBorder="1" applyAlignment="1" applyProtection="1"/>
    <xf numFmtId="0" fontId="58" fillId="0" borderId="0" xfId="8" applyFont="1" applyFill="1" applyBorder="1" applyAlignment="1" applyProtection="1"/>
    <xf numFmtId="0" fontId="57" fillId="21" borderId="4" xfId="8" applyFont="1" applyFill="1" applyBorder="1" applyAlignment="1" applyProtection="1">
      <alignment horizontal="centerContinuous" vertical="center"/>
    </xf>
    <xf numFmtId="0" fontId="57" fillId="21" borderId="2" xfId="8" applyFont="1" applyFill="1" applyBorder="1" applyAlignment="1" applyProtection="1">
      <alignment horizontal="centerContinuous" vertical="center"/>
    </xf>
    <xf numFmtId="0" fontId="56" fillId="0" borderId="7" xfId="8" applyFont="1" applyBorder="1" applyAlignment="1" applyProtection="1">
      <alignment horizontal="center" vertical="center" wrapText="1"/>
    </xf>
    <xf numFmtId="0" fontId="56" fillId="0" borderId="18" xfId="8" applyFont="1" applyBorder="1" applyAlignment="1" applyProtection="1">
      <alignment horizontal="center" vertical="center" wrapText="1"/>
    </xf>
    <xf numFmtId="0" fontId="56" fillId="0" borderId="12" xfId="8" applyFont="1" applyBorder="1" applyAlignment="1" applyProtection="1">
      <alignment vertical="center"/>
    </xf>
    <xf numFmtId="0" fontId="60" fillId="0" borderId="13" xfId="8" applyFont="1" applyBorder="1" applyAlignment="1" applyProtection="1">
      <alignment horizontal="center" vertical="center" wrapText="1"/>
    </xf>
    <xf numFmtId="0" fontId="56" fillId="0" borderId="13" xfId="8" applyFont="1" applyBorder="1" applyAlignment="1" applyProtection="1">
      <alignment horizontal="center" vertical="center" wrapText="1"/>
    </xf>
    <xf numFmtId="164" fontId="60" fillId="0" borderId="13" xfId="8" applyNumberFormat="1" applyFont="1" applyBorder="1" applyAlignment="1" applyProtection="1">
      <alignment horizontal="right" wrapText="1"/>
    </xf>
    <xf numFmtId="0" fontId="60" fillId="0" borderId="13" xfId="8" applyFont="1" applyBorder="1" applyAlignment="1" applyProtection="1">
      <alignment horizontal="center" wrapText="1"/>
    </xf>
    <xf numFmtId="49" fontId="60" fillId="0" borderId="10" xfId="8" applyNumberFormat="1" applyFont="1" applyBorder="1" applyAlignment="1" applyProtection="1">
      <alignment horizontal="center"/>
    </xf>
    <xf numFmtId="4" fontId="60" fillId="0" borderId="10" xfId="8" applyNumberFormat="1" applyFont="1" applyBorder="1" applyAlignment="1" applyProtection="1">
      <alignment horizontal="right"/>
    </xf>
    <xf numFmtId="164" fontId="60" fillId="0" borderId="15" xfId="8" applyNumberFormat="1" applyFont="1" applyBorder="1" applyAlignment="1" applyProtection="1">
      <alignment horizontal="right"/>
    </xf>
    <xf numFmtId="0" fontId="60" fillId="0" borderId="15" xfId="8" applyFont="1" applyBorder="1" applyAlignment="1" applyProtection="1"/>
    <xf numFmtId="49" fontId="60" fillId="0" borderId="2" xfId="8" applyNumberFormat="1" applyFont="1" applyBorder="1" applyAlignment="1" applyProtection="1">
      <alignment horizontal="center"/>
    </xf>
    <xf numFmtId="4" fontId="60" fillId="0" borderId="2" xfId="8" applyNumberFormat="1" applyFont="1" applyBorder="1" applyAlignment="1" applyProtection="1">
      <alignment horizontal="right"/>
    </xf>
    <xf numFmtId="0" fontId="60" fillId="0" borderId="13" xfId="8" applyFont="1" applyBorder="1" applyAlignment="1" applyProtection="1"/>
    <xf numFmtId="0" fontId="56" fillId="0" borderId="10" xfId="8" applyFont="1" applyFill="1" applyBorder="1" applyAlignment="1" applyProtection="1">
      <alignment horizontal="center"/>
    </xf>
    <xf numFmtId="164" fontId="56" fillId="0" borderId="9" xfId="8" applyNumberFormat="1" applyFont="1" applyFill="1" applyBorder="1" applyProtection="1"/>
    <xf numFmtId="164" fontId="56" fillId="0" borderId="8" xfId="8" applyNumberFormat="1" applyFont="1" applyFill="1" applyBorder="1" applyProtection="1"/>
    <xf numFmtId="164" fontId="56" fillId="0" borderId="15" xfId="8" applyNumberFormat="1" applyFont="1" applyFill="1" applyBorder="1" applyProtection="1"/>
    <xf numFmtId="0" fontId="63" fillId="0" borderId="12" xfId="8" applyFont="1" applyFill="1" applyBorder="1" applyAlignment="1" applyProtection="1">
      <alignment horizontal="center"/>
    </xf>
    <xf numFmtId="1" fontId="63" fillId="0" borderId="3" xfId="8" applyNumberFormat="1" applyFont="1" applyFill="1" applyBorder="1" applyProtection="1"/>
    <xf numFmtId="164" fontId="63" fillId="0" borderId="4" xfId="8" applyNumberFormat="1" applyFont="1" applyFill="1" applyBorder="1" applyProtection="1"/>
    <xf numFmtId="164" fontId="56" fillId="0" borderId="2" xfId="8" applyNumberFormat="1" applyFont="1" applyFill="1" applyBorder="1" applyAlignment="1" applyProtection="1">
      <alignment horizontal="right"/>
    </xf>
    <xf numFmtId="164" fontId="56" fillId="0" borderId="13" xfId="8" applyNumberFormat="1" applyFont="1" applyFill="1" applyBorder="1" applyProtection="1"/>
    <xf numFmtId="164" fontId="63" fillId="0" borderId="2" xfId="8" applyNumberFormat="1" applyFont="1" applyFill="1" applyBorder="1" applyProtection="1"/>
    <xf numFmtId="164" fontId="56" fillId="0" borderId="13" xfId="8" applyNumberFormat="1" applyFont="1" applyFill="1" applyBorder="1" applyAlignment="1" applyProtection="1">
      <alignment horizontal="right"/>
    </xf>
    <xf numFmtId="165" fontId="56" fillId="0" borderId="2" xfId="8" applyNumberFormat="1" applyFont="1" applyFill="1" applyBorder="1" applyAlignment="1" applyProtection="1">
      <alignment horizontal="right"/>
    </xf>
    <xf numFmtId="1" fontId="56" fillId="0" borderId="3" xfId="8" applyNumberFormat="1" applyFont="1" applyFill="1" applyBorder="1" applyAlignment="1" applyProtection="1">
      <alignment horizontal="right"/>
    </xf>
    <xf numFmtId="1" fontId="56" fillId="0" borderId="4" xfId="8" applyNumberFormat="1" applyFont="1" applyFill="1" applyBorder="1" applyAlignment="1" applyProtection="1">
      <alignment horizontal="right"/>
    </xf>
    <xf numFmtId="165" fontId="56" fillId="0" borderId="11" xfId="8" applyNumberFormat="1" applyFont="1" applyFill="1" applyBorder="1" applyAlignment="1" applyProtection="1">
      <alignment wrapText="1"/>
    </xf>
    <xf numFmtId="0" fontId="63" fillId="0" borderId="10" xfId="8" applyFont="1" applyFill="1" applyBorder="1" applyAlignment="1" applyProtection="1">
      <alignment horizontal="center"/>
    </xf>
    <xf numFmtId="0" fontId="50" fillId="0" borderId="3" xfId="0" applyFont="1" applyBorder="1">
      <alignment vertical="top"/>
    </xf>
    <xf numFmtId="0" fontId="50" fillId="0" borderId="2" xfId="0" applyFont="1" applyBorder="1">
      <alignment vertical="top"/>
    </xf>
    <xf numFmtId="0" fontId="56" fillId="0" borderId="0" xfId="8" applyFont="1" applyFill="1" applyBorder="1" applyAlignment="1" applyProtection="1">
      <alignment horizontal="center"/>
    </xf>
    <xf numFmtId="1" fontId="56" fillId="2" borderId="0" xfId="8" applyNumberFormat="1" applyFont="1" applyFill="1" applyBorder="1" applyAlignment="1" applyProtection="1"/>
    <xf numFmtId="0" fontId="60" fillId="2" borderId="0" xfId="8" applyFont="1" applyFill="1" applyBorder="1" applyAlignment="1"/>
    <xf numFmtId="164" fontId="56" fillId="0" borderId="0" xfId="8" applyNumberFormat="1" applyFont="1" applyFill="1" applyBorder="1" applyAlignment="1" applyProtection="1">
      <alignment horizontal="right"/>
    </xf>
    <xf numFmtId="164" fontId="56" fillId="0" borderId="11" xfId="8" applyNumberFormat="1" applyFont="1" applyFill="1" applyBorder="1" applyAlignment="1" applyProtection="1">
      <alignment horizontal="left"/>
    </xf>
    <xf numFmtId="0" fontId="56" fillId="0" borderId="11" xfId="8" applyFont="1" applyFill="1" applyBorder="1" applyAlignment="1" applyProtection="1">
      <alignment horizontal="left"/>
    </xf>
    <xf numFmtId="0" fontId="56" fillId="0" borderId="0" xfId="8" applyFont="1" applyFill="1" applyBorder="1" applyAlignment="1" applyProtection="1">
      <alignment horizontal="left"/>
    </xf>
    <xf numFmtId="0" fontId="56" fillId="0" borderId="12" xfId="8" applyFont="1" applyFill="1" applyBorder="1" applyAlignment="1" applyProtection="1">
      <alignment horizontal="left"/>
    </xf>
    <xf numFmtId="44" fontId="56" fillId="0" borderId="13" xfId="8" applyNumberFormat="1" applyFont="1" applyFill="1" applyBorder="1" applyAlignment="1" applyProtection="1">
      <alignment horizontal="right" vertical="center"/>
    </xf>
    <xf numFmtId="165" fontId="56" fillId="0" borderId="3" xfId="8" applyNumberFormat="1" applyFont="1" applyFill="1" applyBorder="1" applyAlignment="1" applyProtection="1">
      <alignment horizontal="right" wrapText="1"/>
    </xf>
    <xf numFmtId="165" fontId="56" fillId="0" borderId="4" xfId="8" applyNumberFormat="1" applyFont="1" applyFill="1" applyBorder="1" applyAlignment="1" applyProtection="1">
      <alignment horizontal="right" wrapText="1"/>
    </xf>
    <xf numFmtId="165" fontId="56" fillId="0" borderId="2" xfId="8" applyNumberFormat="1" applyFont="1" applyFill="1" applyBorder="1" applyAlignment="1" applyProtection="1">
      <alignment horizontal="right" wrapText="1"/>
    </xf>
    <xf numFmtId="164" fontId="56" fillId="0" borderId="11" xfId="8" applyNumberFormat="1" applyFont="1" applyFill="1" applyBorder="1" applyAlignment="1" applyProtection="1">
      <alignment horizontal="left"/>
    </xf>
    <xf numFmtId="164" fontId="56" fillId="0" borderId="0" xfId="8" applyNumberFormat="1" applyFont="1" applyFill="1" applyBorder="1" applyAlignment="1" applyProtection="1">
      <alignment horizontal="left"/>
    </xf>
    <xf numFmtId="164" fontId="56" fillId="0" borderId="12" xfId="8" applyNumberFormat="1" applyFont="1" applyFill="1" applyBorder="1" applyAlignment="1" applyProtection="1">
      <alignment horizontal="left"/>
    </xf>
    <xf numFmtId="0" fontId="19" fillId="0" borderId="0" xfId="8" applyFont="1" applyBorder="1" applyAlignment="1" applyProtection="1">
      <alignment horizontal="left"/>
    </xf>
    <xf numFmtId="0" fontId="19" fillId="0" borderId="12" xfId="8" applyFont="1" applyBorder="1" applyAlignment="1" applyProtection="1">
      <alignment horizontal="left"/>
    </xf>
    <xf numFmtId="0" fontId="20" fillId="0" borderId="11" xfId="8" applyFont="1" applyBorder="1" applyAlignment="1" applyProtection="1">
      <alignment horizontal="center"/>
    </xf>
    <xf numFmtId="0" fontId="20" fillId="0" borderId="0" xfId="8" applyFont="1" applyBorder="1" applyAlignment="1" applyProtection="1">
      <alignment horizontal="center"/>
    </xf>
    <xf numFmtId="0" fontId="20" fillId="0" borderId="12" xfId="8" applyFont="1" applyBorder="1" applyAlignment="1" applyProtection="1">
      <alignment horizontal="center"/>
    </xf>
    <xf numFmtId="14" fontId="50" fillId="0" borderId="13" xfId="0" applyNumberFormat="1" applyFont="1" applyBorder="1" applyAlignment="1">
      <alignment horizontal="left" vertical="top"/>
    </xf>
    <xf numFmtId="0" fontId="50" fillId="0" borderId="13" xfId="0" applyFont="1" applyBorder="1" applyAlignment="1">
      <alignment horizontal="left" vertical="top"/>
    </xf>
    <xf numFmtId="0" fontId="50" fillId="0" borderId="3" xfId="0" applyFont="1" applyBorder="1" applyAlignment="1">
      <alignment horizontal="left" vertical="top"/>
    </xf>
    <xf numFmtId="0" fontId="50" fillId="0" borderId="4" xfId="0" applyFont="1" applyBorder="1" applyAlignment="1">
      <alignment horizontal="left" vertical="top"/>
    </xf>
    <xf numFmtId="0" fontId="50" fillId="0" borderId="2" xfId="0" applyFont="1" applyBorder="1" applyAlignment="1">
      <alignment horizontal="left" vertical="top"/>
    </xf>
    <xf numFmtId="0" fontId="50" fillId="0" borderId="23" xfId="0" applyFont="1" applyBorder="1" applyAlignment="1">
      <alignment horizontal="left" vertical="top"/>
    </xf>
    <xf numFmtId="0" fontId="50" fillId="0" borderId="24" xfId="0" applyFont="1" applyBorder="1" applyAlignment="1">
      <alignment horizontal="left" vertical="top"/>
    </xf>
    <xf numFmtId="0" fontId="50" fillId="0" borderId="25" xfId="0" applyFont="1" applyBorder="1" applyAlignment="1">
      <alignment horizontal="left" vertical="top"/>
    </xf>
    <xf numFmtId="0" fontId="62" fillId="0" borderId="20" xfId="48" applyFont="1" applyBorder="1" applyAlignment="1" applyProtection="1">
      <alignment horizontal="left" vertical="top"/>
    </xf>
    <xf numFmtId="0" fontId="50" fillId="0" borderId="21" xfId="0" applyFont="1" applyBorder="1" applyAlignment="1">
      <alignment horizontal="left" vertical="top"/>
    </xf>
    <xf numFmtId="0" fontId="50" fillId="0" borderId="22" xfId="0" applyFont="1" applyBorder="1" applyAlignment="1">
      <alignment horizontal="left" vertical="top"/>
    </xf>
    <xf numFmtId="0" fontId="50" fillId="0" borderId="26" xfId="0" applyFont="1" applyBorder="1" applyAlignment="1">
      <alignment horizontal="left" vertical="top"/>
    </xf>
    <xf numFmtId="0" fontId="50" fillId="0" borderId="27" xfId="0" applyFont="1" applyBorder="1" applyAlignment="1">
      <alignment horizontal="left" vertical="top"/>
    </xf>
    <xf numFmtId="0" fontId="50" fillId="0" borderId="28" xfId="0" applyFont="1" applyBorder="1" applyAlignment="1">
      <alignment horizontal="left" vertical="top"/>
    </xf>
    <xf numFmtId="0" fontId="64" fillId="0" borderId="4" xfId="0" applyFont="1" applyBorder="1" applyAlignment="1">
      <alignment horizontal="left" vertical="center" wrapText="1"/>
    </xf>
    <xf numFmtId="164" fontId="56" fillId="0" borderId="8" xfId="8" applyNumberFormat="1" applyFont="1" applyFill="1" applyBorder="1" applyAlignment="1" applyProtection="1">
      <alignment horizontal="left"/>
    </xf>
    <xf numFmtId="164" fontId="56" fillId="0" borderId="9" xfId="8" applyNumberFormat="1" applyFont="1" applyFill="1" applyBorder="1" applyAlignment="1" applyProtection="1">
      <alignment horizontal="left"/>
    </xf>
    <xf numFmtId="164" fontId="56" fillId="0" borderId="10" xfId="8" applyNumberFormat="1" applyFont="1" applyFill="1" applyBorder="1" applyAlignment="1" applyProtection="1">
      <alignment horizontal="left"/>
    </xf>
    <xf numFmtId="0" fontId="56" fillId="0" borderId="11" xfId="8" applyFont="1" applyFill="1" applyBorder="1" applyAlignment="1" applyProtection="1">
      <alignment horizontal="left" vertical="center"/>
    </xf>
    <xf numFmtId="0" fontId="56" fillId="0" borderId="0" xfId="8" applyFont="1" applyFill="1" applyBorder="1" applyAlignment="1" applyProtection="1">
      <alignment horizontal="left" vertical="center"/>
    </xf>
    <xf numFmtId="0" fontId="56" fillId="0" borderId="11" xfId="8" applyFont="1" applyBorder="1" applyAlignment="1" applyProtection="1">
      <alignment horizontal="left" vertical="center"/>
    </xf>
    <xf numFmtId="0" fontId="56" fillId="0" borderId="0" xfId="8" applyFont="1" applyBorder="1" applyAlignment="1" applyProtection="1">
      <alignment horizontal="left" vertical="center"/>
    </xf>
    <xf numFmtId="0" fontId="56" fillId="0" borderId="11" xfId="8" applyFont="1" applyFill="1" applyBorder="1" applyAlignment="1" applyProtection="1">
      <alignment horizontal="left"/>
    </xf>
    <xf numFmtId="0" fontId="56" fillId="0" borderId="0" xfId="8" applyFont="1" applyFill="1" applyBorder="1" applyAlignment="1" applyProtection="1">
      <alignment horizontal="left"/>
    </xf>
    <xf numFmtId="0" fontId="56" fillId="0" borderId="12" xfId="8" applyFont="1" applyFill="1" applyBorder="1" applyAlignment="1" applyProtection="1">
      <alignment horizontal="left"/>
    </xf>
    <xf numFmtId="0" fontId="59" fillId="23" borderId="3" xfId="8" applyFont="1" applyFill="1" applyBorder="1" applyAlignment="1" applyProtection="1">
      <alignment horizontal="left"/>
    </xf>
    <xf numFmtId="0" fontId="59" fillId="23" borderId="4" xfId="8" applyFont="1" applyFill="1" applyBorder="1" applyAlignment="1" applyProtection="1">
      <alignment horizontal="left"/>
    </xf>
    <xf numFmtId="0" fontId="59" fillId="23" borderId="2" xfId="8" applyFont="1" applyFill="1" applyBorder="1" applyAlignment="1" applyProtection="1">
      <alignment horizontal="left"/>
    </xf>
    <xf numFmtId="0" fontId="50" fillId="0" borderId="20" xfId="0" applyFont="1" applyBorder="1" applyAlignment="1">
      <alignment horizontal="left" vertical="top"/>
    </xf>
    <xf numFmtId="1" fontId="56" fillId="0" borderId="3" xfId="8" applyNumberFormat="1" applyFont="1" applyFill="1" applyBorder="1" applyAlignment="1" applyProtection="1">
      <alignment horizontal="right"/>
    </xf>
    <xf numFmtId="1" fontId="56" fillId="0" borderId="4" xfId="8" applyNumberFormat="1" applyFont="1" applyFill="1" applyBorder="1" applyAlignment="1" applyProtection="1">
      <alignment horizontal="right"/>
    </xf>
    <xf numFmtId="0" fontId="31" fillId="0" borderId="0" xfId="0" applyFont="1" applyFill="1" applyAlignment="1">
      <alignment horizontal="center" vertical="top" readingOrder="1"/>
    </xf>
    <xf numFmtId="0" fontId="33" fillId="0" borderId="0" xfId="0" applyFont="1" applyAlignment="1">
      <alignment horizontal="right" vertical="top"/>
    </xf>
    <xf numFmtId="0" fontId="51" fillId="0" borderId="0" xfId="0" applyFont="1" applyFill="1" applyBorder="1" applyAlignment="1">
      <alignment horizontal="left" vertical="top"/>
    </xf>
    <xf numFmtId="0" fontId="34" fillId="0" borderId="3" xfId="0" applyFont="1" applyFill="1" applyBorder="1" applyAlignment="1">
      <alignment horizontal="left" vertical="center" readingOrder="1"/>
    </xf>
    <xf numFmtId="0" fontId="34" fillId="0" borderId="4" xfId="0" applyFont="1" applyFill="1" applyBorder="1" applyAlignment="1">
      <alignment horizontal="left" vertical="center" readingOrder="1"/>
    </xf>
    <xf numFmtId="0" fontId="34" fillId="0" borderId="2" xfId="0" applyFont="1" applyFill="1" applyBorder="1" applyAlignment="1">
      <alignment horizontal="left" vertical="center" readingOrder="1"/>
    </xf>
    <xf numFmtId="0" fontId="38" fillId="0" borderId="3" xfId="0" applyFont="1" applyFill="1" applyBorder="1" applyAlignment="1">
      <alignment horizontal="left" vertical="center" readingOrder="1"/>
    </xf>
    <xf numFmtId="0" fontId="38" fillId="0" borderId="4" xfId="0" applyFont="1" applyFill="1" applyBorder="1" applyAlignment="1">
      <alignment horizontal="left" vertical="center" readingOrder="1"/>
    </xf>
    <xf numFmtId="0" fontId="38" fillId="0" borderId="2" xfId="0" applyFont="1" applyFill="1" applyBorder="1" applyAlignment="1">
      <alignment horizontal="left" vertical="center" readingOrder="1"/>
    </xf>
    <xf numFmtId="0" fontId="42" fillId="0" borderId="5"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0" fontId="43" fillId="0" borderId="9" xfId="0" applyFont="1" applyFill="1" applyBorder="1" applyAlignment="1">
      <alignment horizontal="left" vertical="center" wrapText="1"/>
    </xf>
    <xf numFmtId="0" fontId="43" fillId="0" borderId="0" xfId="0" applyFont="1" applyFill="1" applyBorder="1" applyAlignment="1">
      <alignment horizontal="left" vertical="center" wrapText="1"/>
    </xf>
    <xf numFmtId="0" fontId="43" fillId="0" borderId="12" xfId="0" applyFont="1" applyFill="1" applyBorder="1" applyAlignment="1">
      <alignment horizontal="left" vertical="center" wrapText="1"/>
    </xf>
    <xf numFmtId="0" fontId="49" fillId="22" borderId="3" xfId="0" applyFont="1" applyFill="1" applyBorder="1" applyAlignment="1">
      <alignment horizontal="center" vertical="center" readingOrder="1"/>
    </xf>
    <xf numFmtId="0" fontId="49" fillId="22" borderId="4" xfId="0" applyFont="1" applyFill="1" applyBorder="1" applyAlignment="1">
      <alignment horizontal="center" vertical="center" readingOrder="1"/>
    </xf>
    <xf numFmtId="0" fontId="49" fillId="22" borderId="2" xfId="0" applyFont="1" applyFill="1" applyBorder="1" applyAlignment="1">
      <alignment horizontal="center" vertical="center" readingOrder="1"/>
    </xf>
    <xf numFmtId="0" fontId="50" fillId="22" borderId="4" xfId="0" applyFont="1" applyFill="1" applyBorder="1" applyAlignment="1">
      <alignment horizontal="center" vertical="center" readingOrder="1"/>
    </xf>
    <xf numFmtId="0" fontId="50" fillId="22" borderId="2" xfId="0" applyFont="1" applyFill="1" applyBorder="1" applyAlignment="1">
      <alignment horizontal="center" vertical="center" readingOrder="1"/>
    </xf>
    <xf numFmtId="0" fontId="37" fillId="0" borderId="3" xfId="0" applyFont="1" applyFill="1" applyBorder="1" applyAlignment="1">
      <alignment horizontal="left" vertical="top"/>
    </xf>
    <xf numFmtId="0" fontId="37" fillId="0" borderId="4" xfId="0" applyFont="1" applyFill="1" applyBorder="1" applyAlignment="1">
      <alignment horizontal="left" vertical="top"/>
    </xf>
    <xf numFmtId="0" fontId="37" fillId="0" borderId="2" xfId="0" applyFont="1" applyFill="1" applyBorder="1" applyAlignment="1">
      <alignment horizontal="left" vertical="top"/>
    </xf>
    <xf numFmtId="0" fontId="53" fillId="0" borderId="3" xfId="0" applyFont="1" applyFill="1" applyBorder="1" applyAlignment="1">
      <alignment horizontal="left" vertical="top" wrapText="1"/>
    </xf>
    <xf numFmtId="0" fontId="53" fillId="0" borderId="4" xfId="0" applyFont="1" applyFill="1" applyBorder="1" applyAlignment="1">
      <alignment horizontal="left" vertical="top" wrapText="1"/>
    </xf>
    <xf numFmtId="0" fontId="53" fillId="0" borderId="2" xfId="0" applyFont="1" applyFill="1" applyBorder="1" applyAlignment="1">
      <alignment horizontal="left" vertical="top" wrapText="1"/>
    </xf>
    <xf numFmtId="0" fontId="52" fillId="0" borderId="3" xfId="0" applyFont="1" applyFill="1" applyBorder="1" applyAlignment="1">
      <alignment horizontal="left" vertical="top"/>
    </xf>
    <xf numFmtId="0" fontId="52" fillId="0" borderId="4" xfId="0" applyFont="1" applyFill="1" applyBorder="1" applyAlignment="1">
      <alignment horizontal="left" vertical="top"/>
    </xf>
    <xf numFmtId="0" fontId="52" fillId="0" borderId="2" xfId="0" applyFont="1" applyFill="1" applyBorder="1" applyAlignment="1">
      <alignment horizontal="left" vertical="top"/>
    </xf>
    <xf numFmtId="0" fontId="38" fillId="25" borderId="3" xfId="0" applyFont="1" applyFill="1" applyBorder="1" applyAlignment="1" applyProtection="1">
      <alignment horizontal="center" vertical="center" readingOrder="1"/>
      <protection locked="0"/>
    </xf>
    <xf numFmtId="0" fontId="38" fillId="25" borderId="2" xfId="0" applyFont="1" applyFill="1" applyBorder="1" applyAlignment="1" applyProtection="1">
      <alignment horizontal="center" vertical="center" readingOrder="1"/>
      <protection locked="0"/>
    </xf>
    <xf numFmtId="0" fontId="0" fillId="0" borderId="6" xfId="0" applyFill="1" applyBorder="1" applyAlignment="1">
      <alignment horizontal="left"/>
    </xf>
    <xf numFmtId="44" fontId="38" fillId="0" borderId="3" xfId="4" applyNumberFormat="1" applyFont="1" applyFill="1" applyBorder="1" applyAlignment="1">
      <alignment horizontal="center" vertical="center" readingOrder="1"/>
    </xf>
    <xf numFmtId="44" fontId="38" fillId="0" borderId="4" xfId="4" applyNumberFormat="1" applyFont="1" applyFill="1" applyBorder="1" applyAlignment="1">
      <alignment horizontal="center" vertical="center" readingOrder="1"/>
    </xf>
    <xf numFmtId="44" fontId="38" fillId="0" borderId="2" xfId="4" applyNumberFormat="1" applyFont="1" applyFill="1" applyBorder="1" applyAlignment="1">
      <alignment horizontal="center" vertical="center" readingOrder="1"/>
    </xf>
    <xf numFmtId="3" fontId="54" fillId="25" borderId="3" xfId="0" applyNumberFormat="1" applyFont="1" applyFill="1" applyBorder="1" applyAlignment="1" applyProtection="1">
      <alignment horizontal="center" vertical="center" readingOrder="1"/>
      <protection locked="0"/>
    </xf>
    <xf numFmtId="3" fontId="54" fillId="25" borderId="2" xfId="0" applyNumberFormat="1" applyFont="1" applyFill="1" applyBorder="1" applyAlignment="1" applyProtection="1">
      <alignment horizontal="center" vertical="center" readingOrder="1"/>
      <protection locked="0"/>
    </xf>
    <xf numFmtId="44" fontId="54" fillId="25" borderId="3" xfId="1" applyNumberFormat="1" applyFont="1" applyFill="1" applyBorder="1" applyAlignment="1">
      <alignment horizontal="center" vertical="center" readingOrder="1"/>
    </xf>
    <xf numFmtId="44" fontId="54" fillId="25" borderId="2" xfId="1" applyNumberFormat="1" applyFont="1" applyFill="1" applyBorder="1" applyAlignment="1">
      <alignment horizontal="center" vertical="center" readingOrder="1"/>
    </xf>
  </cellXfs>
  <cellStyles count="49">
    <cellStyle name="Currency" xfId="1" builtinId="4"/>
    <cellStyle name="Currency 2" xfId="2"/>
    <cellStyle name="Currency 3" xfId="3"/>
    <cellStyle name="Hyperlink" xfId="48" builtinId="8"/>
    <cellStyle name="Normal" xfId="0" builtinId="0"/>
    <cellStyle name="Normal 2" xfId="4"/>
    <cellStyle name="Normal 2 2" xfId="8"/>
    <cellStyle name="Normal 3" xfId="5"/>
    <cellStyle name="Normal 4" xfId="9"/>
    <cellStyle name="Percent 2" xfId="6"/>
    <cellStyle name="Percent 3" xfId="7"/>
    <cellStyle name="SAPBEXaggData" xfId="10"/>
    <cellStyle name="SAPBEXaggDataEmph" xfId="11"/>
    <cellStyle name="SAPBEXaggItem" xfId="12"/>
    <cellStyle name="SAPBEXaggItemX" xfId="13"/>
    <cellStyle name="SAPBEXchaText" xfId="14"/>
    <cellStyle name="SAPBEXexcBad7" xfId="15"/>
    <cellStyle name="SAPBEXexcBad8" xfId="16"/>
    <cellStyle name="SAPBEXexcBad9" xfId="17"/>
    <cellStyle name="SAPBEXexcCritical4" xfId="18"/>
    <cellStyle name="SAPBEXexcCritical5" xfId="19"/>
    <cellStyle name="SAPBEXexcCritical6" xfId="20"/>
    <cellStyle name="SAPBEXexcGood1" xfId="21"/>
    <cellStyle name="SAPBEXexcGood2" xfId="22"/>
    <cellStyle name="SAPBEXexcGood3" xfId="23"/>
    <cellStyle name="SAPBEXfilterDrill" xfId="24"/>
    <cellStyle name="SAPBEXfilterItem" xfId="25"/>
    <cellStyle name="SAPBEXfilterText" xfId="26"/>
    <cellStyle name="SAPBEXformats" xfId="27"/>
    <cellStyle name="SAPBEXheaderItem" xfId="28"/>
    <cellStyle name="SAPBEXheaderText" xfId="29"/>
    <cellStyle name="SAPBEXHLevel0" xfId="30"/>
    <cellStyle name="SAPBEXHLevel0X" xfId="31"/>
    <cellStyle name="SAPBEXHLevel1" xfId="32"/>
    <cellStyle name="SAPBEXHLevel1X" xfId="33"/>
    <cellStyle name="SAPBEXHLevel2" xfId="34"/>
    <cellStyle name="SAPBEXHLevel2X" xfId="35"/>
    <cellStyle name="SAPBEXHLevel3" xfId="36"/>
    <cellStyle name="SAPBEXHLevel3X" xfId="37"/>
    <cellStyle name="SAPBEXresData" xfId="38"/>
    <cellStyle name="SAPBEXresDataEmph" xfId="39"/>
    <cellStyle name="SAPBEXresItem" xfId="40"/>
    <cellStyle name="SAPBEXresItemX" xfId="41"/>
    <cellStyle name="SAPBEXstdData" xfId="42"/>
    <cellStyle name="SAPBEXstdDataEmph" xfId="43"/>
    <cellStyle name="SAPBEXstdItem" xfId="44"/>
    <cellStyle name="SAPBEXstdItemX" xfId="45"/>
    <cellStyle name="SAPBEXtitle" xfId="46"/>
    <cellStyle name="SAPBEXundefined" xfId="4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0</xdr:row>
      <xdr:rowOff>106845</xdr:rowOff>
    </xdr:from>
    <xdr:to>
      <xdr:col>5</xdr:col>
      <xdr:colOff>590550</xdr:colOff>
      <xdr:row>1</xdr:row>
      <xdr:rowOff>223631</xdr:rowOff>
    </xdr:to>
    <xdr:pic>
      <xdr:nvPicPr>
        <xdr:cNvPr id="2" name="Picture 1" descr="HMH_hrz_cmyk_md.jpg"/>
        <xdr:cNvPicPr>
          <a:picLocks noChangeAspect="1"/>
        </xdr:cNvPicPr>
      </xdr:nvPicPr>
      <xdr:blipFill>
        <a:blip xmlns:r="http://schemas.openxmlformats.org/officeDocument/2006/relationships" r:embed="rId1" cstate="print"/>
        <a:stretch>
          <a:fillRect/>
        </a:stretch>
      </xdr:blipFill>
      <xdr:spPr>
        <a:xfrm>
          <a:off x="1362075" y="106845"/>
          <a:ext cx="4191000" cy="364436"/>
        </a:xfrm>
        <a:prstGeom prst="rect">
          <a:avLst/>
        </a:prstGeom>
      </xdr:spPr>
    </xdr:pic>
    <xdr:clientData/>
  </xdr:twoCellAnchor>
  <xdr:twoCellAnchor>
    <xdr:from>
      <xdr:col>1</xdr:col>
      <xdr:colOff>219075</xdr:colOff>
      <xdr:row>1</xdr:row>
      <xdr:rowOff>304800</xdr:rowOff>
    </xdr:from>
    <xdr:to>
      <xdr:col>6</xdr:col>
      <xdr:colOff>400050</xdr:colOff>
      <xdr:row>2</xdr:row>
      <xdr:rowOff>617611</xdr:rowOff>
    </xdr:to>
    <xdr:grpSp>
      <xdr:nvGrpSpPr>
        <xdr:cNvPr id="3" name="Group 2"/>
        <xdr:cNvGrpSpPr/>
      </xdr:nvGrpSpPr>
      <xdr:grpSpPr>
        <a:xfrm>
          <a:off x="1066800" y="552450"/>
          <a:ext cx="5353050" cy="798586"/>
          <a:chOff x="352425" y="561975"/>
          <a:chExt cx="5267325" cy="798586"/>
        </a:xfrm>
      </xdr:grpSpPr>
      <xdr:grpSp>
        <xdr:nvGrpSpPr>
          <xdr:cNvPr id="4" name="Group 6"/>
          <xdr:cNvGrpSpPr/>
        </xdr:nvGrpSpPr>
        <xdr:grpSpPr>
          <a:xfrm>
            <a:off x="352425" y="561975"/>
            <a:ext cx="4173217" cy="798586"/>
            <a:chOff x="1367371" y="590550"/>
            <a:chExt cx="4364773" cy="798586"/>
          </a:xfrm>
        </xdr:grpSpPr>
        <xdr:pic>
          <xdr:nvPicPr>
            <xdr:cNvPr id="6" name="Picture 2" descr="SDA Logo.JPG"/>
            <xdr:cNvPicPr>
              <a:picLocks noChangeAspect="1"/>
            </xdr:cNvPicPr>
          </xdr:nvPicPr>
          <xdr:blipFill>
            <a:blip xmlns:r="http://schemas.openxmlformats.org/officeDocument/2006/relationships" r:embed="rId2" cstate="print"/>
            <a:stretch>
              <a:fillRect/>
            </a:stretch>
          </xdr:blipFill>
          <xdr:spPr>
            <a:xfrm>
              <a:off x="1367371" y="590550"/>
              <a:ext cx="1963482" cy="798586"/>
            </a:xfrm>
            <a:prstGeom prst="rect">
              <a:avLst/>
            </a:prstGeom>
          </xdr:spPr>
        </xdr:pic>
        <xdr:sp macro="" textlink="">
          <xdr:nvSpPr>
            <xdr:cNvPr id="7" name="TextBox 6"/>
            <xdr:cNvSpPr txBox="1"/>
          </xdr:nvSpPr>
          <xdr:spPr>
            <a:xfrm>
              <a:off x="3171824" y="1038225"/>
              <a:ext cx="256032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50" b="1">
                  <a:solidFill>
                    <a:schemeClr val="tx2">
                      <a:lumMod val="50000"/>
                    </a:schemeClr>
                  </a:solidFill>
                  <a:latin typeface="Verdana" pitchFamily="34" charset="0"/>
                </a:rPr>
                <a:t>Price List Order Form</a:t>
              </a:r>
            </a:p>
          </xdr:txBody>
        </xdr:sp>
      </xdr:grpSp>
      <xdr:sp macro="" textlink="">
        <xdr:nvSpPr>
          <xdr:cNvPr id="5" name="TextBox 4"/>
          <xdr:cNvSpPr txBox="1"/>
        </xdr:nvSpPr>
        <xdr:spPr>
          <a:xfrm>
            <a:off x="3842487" y="1000125"/>
            <a:ext cx="177726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50" b="1">
                <a:solidFill>
                  <a:srgbClr val="FFC000"/>
                </a:solidFill>
                <a:effectLst>
                  <a:outerShdw blurRad="50800" dist="38100" dir="2700000" algn="tl" rotWithShape="0">
                    <a:prstClr val="black">
                      <a:alpha val="40000"/>
                    </a:prstClr>
                  </a:outerShdw>
                </a:effectLst>
                <a:latin typeface="Verdana" pitchFamily="34" charset="0"/>
              </a:rPr>
              <a:t>GO Math!</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123825</xdr:colOff>
      <xdr:row>0</xdr:row>
      <xdr:rowOff>199415</xdr:rowOff>
    </xdr:from>
    <xdr:to>
      <xdr:col>3</xdr:col>
      <xdr:colOff>847344</xdr:colOff>
      <xdr:row>2</xdr:row>
      <xdr:rowOff>172911</xdr:rowOff>
    </xdr:to>
    <xdr:pic>
      <xdr:nvPicPr>
        <xdr:cNvPr id="2" name="Picture 1" descr="HMH_stk_cmyk_md.jpg"/>
        <xdr:cNvPicPr>
          <a:picLocks noChangeAspect="1"/>
        </xdr:cNvPicPr>
      </xdr:nvPicPr>
      <xdr:blipFill>
        <a:blip xmlns:r="http://schemas.openxmlformats.org/officeDocument/2006/relationships" r:embed="rId1" cstate="print"/>
        <a:stretch>
          <a:fillRect/>
        </a:stretch>
      </xdr:blipFill>
      <xdr:spPr>
        <a:xfrm>
          <a:off x="123825" y="199415"/>
          <a:ext cx="1971294" cy="659296"/>
        </a:xfrm>
        <a:prstGeom prst="rect">
          <a:avLst/>
        </a:prstGeom>
      </xdr:spPr>
    </xdr:pic>
    <xdr:clientData/>
  </xdr:twoCellAnchor>
  <xdr:twoCellAnchor editAs="oneCell">
    <xdr:from>
      <xdr:col>6</xdr:col>
      <xdr:colOff>265557</xdr:colOff>
      <xdr:row>0</xdr:row>
      <xdr:rowOff>161925</xdr:rowOff>
    </xdr:from>
    <xdr:to>
      <xdr:col>8</xdr:col>
      <xdr:colOff>825119</xdr:colOff>
      <xdr:row>2</xdr:row>
      <xdr:rowOff>227993</xdr:rowOff>
    </xdr:to>
    <xdr:pic>
      <xdr:nvPicPr>
        <xdr:cNvPr id="3" name="Picture 2" descr="SDA Logo.JPG"/>
        <xdr:cNvPicPr>
          <a:picLocks noChangeAspect="1"/>
        </xdr:cNvPicPr>
      </xdr:nvPicPr>
      <xdr:blipFill>
        <a:blip xmlns:r="http://schemas.openxmlformats.org/officeDocument/2006/relationships" r:embed="rId2" cstate="print"/>
        <a:stretch>
          <a:fillRect/>
        </a:stretch>
      </xdr:blipFill>
      <xdr:spPr>
        <a:xfrm>
          <a:off x="7123557" y="161925"/>
          <a:ext cx="1854962" cy="7518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warrenj\Local%20Settings\Temporary%20Internet%20Files\Content.Outlook\3Q9V0546\7th%20Day%20Go%20BIG_1107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y%20documents\Enterprise%20Solutions\K12%20Partnerships\Reports&amp;Projects\Joseph\PLOFs\Mosaica\SCI%20FUS\ScienceFusionModsA-K%20(Mosaica%20K-8)%20Rev0411%20(Judy%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warrenj\Local%20Settings\Temporary%20Internet%20Files\Content.Outlook\3Q9V0546\Big%20Ideas_7-Yr_PLOF_111003%20(GM%20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tis TE"/>
      <sheetName val="Gratis TE and LRs"/>
      <sheetName val="Gratis TE -Grab &amp; Go- Sell LRs"/>
      <sheetName val="Gratis TE - 7yr"/>
      <sheetName val="Gratis TE and LRs-7yr"/>
      <sheetName val="Gratis TE, G&amp;G, Sell LR-7yr"/>
      <sheetName val="Big Ideas"/>
    </sheetNames>
    <sheetDataSet>
      <sheetData sheetId="0"/>
      <sheetData sheetId="1">
        <row r="36">
          <cell r="H36">
            <v>98587.5</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lof"/>
      <sheetName val="SCI Fusion K-5"/>
      <sheetName val="SCI Fusion 6-8"/>
    </sheetNames>
    <sheetDataSet>
      <sheetData sheetId="0"/>
      <sheetData sheetId="1"/>
      <sheetData sheetId="2">
        <row r="25">
          <cell r="G25">
            <v>0</v>
          </cell>
          <cell r="I25">
            <v>0</v>
          </cell>
        </row>
        <row r="36">
          <cell r="G36">
            <v>2605</v>
          </cell>
        </row>
        <row r="53">
          <cell r="G53">
            <v>0</v>
          </cell>
          <cell r="I53">
            <v>0</v>
          </cell>
        </row>
        <row r="64">
          <cell r="G64">
            <v>3328.75</v>
          </cell>
        </row>
        <row r="83">
          <cell r="G83">
            <v>0</v>
          </cell>
          <cell r="I83">
            <v>0</v>
          </cell>
        </row>
        <row r="94">
          <cell r="G94">
            <v>3328.75</v>
          </cell>
        </row>
        <row r="111">
          <cell r="G111">
            <v>0</v>
          </cell>
          <cell r="I111">
            <v>0</v>
          </cell>
        </row>
        <row r="139">
          <cell r="G139">
            <v>0</v>
          </cell>
          <cell r="I139">
            <v>0</v>
          </cell>
        </row>
        <row r="150">
          <cell r="G150">
            <v>3741.25</v>
          </cell>
        </row>
        <row r="167">
          <cell r="G167">
            <v>0</v>
          </cell>
          <cell r="I167">
            <v>0</v>
          </cell>
        </row>
        <row r="178">
          <cell r="G178">
            <v>4055</v>
          </cell>
        </row>
        <row r="181">
          <cell r="G181">
            <v>2599</v>
          </cell>
          <cell r="I181">
            <v>0</v>
          </cell>
        </row>
        <row r="182">
          <cell r="G182">
            <v>2599</v>
          </cell>
          <cell r="I182">
            <v>0</v>
          </cell>
        </row>
        <row r="183">
          <cell r="G183">
            <v>2599</v>
          </cell>
          <cell r="I183">
            <v>0</v>
          </cell>
        </row>
        <row r="184">
          <cell r="G184">
            <v>2599</v>
          </cell>
          <cell r="I184">
            <v>0</v>
          </cell>
        </row>
      </sheetData>
      <sheetData sheetId="3">
        <row r="168">
          <cell r="G168">
            <v>16882.5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OF"/>
      <sheetName val="Big Ideas 7-yr Pricing"/>
    </sheetNames>
    <sheetDataSet>
      <sheetData sheetId="0"/>
      <sheetData sheetId="1">
        <row r="36">
          <cell r="H36">
            <v>0</v>
          </cell>
          <cell r="J36">
            <v>3380</v>
          </cell>
        </row>
        <row r="37">
          <cell r="H37">
            <v>290812.5</v>
          </cell>
        </row>
        <row r="52">
          <cell r="H52">
            <v>0</v>
          </cell>
          <cell r="J52">
            <v>16900</v>
          </cell>
        </row>
        <row r="53">
          <cell r="H53">
            <v>290812.5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4"/>
  </sheetPr>
  <dimension ref="A1:N45"/>
  <sheetViews>
    <sheetView showGridLines="0" topLeftCell="A10" zoomScaleNormal="100" zoomScaleSheetLayoutView="100" workbookViewId="0">
      <selection activeCell="H31" sqref="H31"/>
    </sheetView>
  </sheetViews>
  <sheetFormatPr defaultRowHeight="15" x14ac:dyDescent="0.2"/>
  <cols>
    <col min="1" max="1" width="12.7109375" style="12" customWidth="1"/>
    <col min="2" max="2" width="6.42578125" style="12" bestFit="1" customWidth="1"/>
    <col min="3" max="3" width="21.42578125" style="12" bestFit="1" customWidth="1"/>
    <col min="4" max="4" width="15.85546875" style="12" bestFit="1" customWidth="1"/>
    <col min="5" max="5" width="18" style="12" bestFit="1" customWidth="1"/>
    <col min="6" max="6" width="15.85546875" style="12" bestFit="1" customWidth="1"/>
    <col min="7" max="7" width="7.7109375" style="12" customWidth="1"/>
    <col min="8" max="8" width="11.7109375" style="12" customWidth="1"/>
    <col min="9" max="16384" width="9.140625" style="12"/>
  </cols>
  <sheetData>
    <row r="1" spans="1:9" s="8" customFormat="1" ht="19.5" customHeight="1" x14ac:dyDescent="0.5">
      <c r="A1" s="2"/>
      <c r="B1" s="3"/>
      <c r="C1" s="3"/>
      <c r="D1" s="3"/>
      <c r="E1" s="4"/>
      <c r="F1" s="4"/>
      <c r="G1" s="5"/>
      <c r="H1" s="6"/>
      <c r="I1" s="7"/>
    </row>
    <row r="2" spans="1:9" s="9" customFormat="1" ht="38.25" customHeight="1" x14ac:dyDescent="0.35">
      <c r="A2" s="27"/>
      <c r="B2" s="28"/>
      <c r="C2" s="28"/>
      <c r="D2" s="29"/>
      <c r="E2" s="30"/>
      <c r="F2" s="232"/>
      <c r="G2" s="233"/>
      <c r="I2" s="10"/>
    </row>
    <row r="3" spans="1:9" s="9" customFormat="1" ht="57.75" customHeight="1" x14ac:dyDescent="0.3">
      <c r="A3" s="234"/>
      <c r="B3" s="235"/>
      <c r="C3" s="235"/>
      <c r="D3" s="235"/>
      <c r="E3" s="235"/>
      <c r="F3" s="235"/>
      <c r="G3" s="236"/>
      <c r="H3" s="10"/>
      <c r="I3" s="10"/>
    </row>
    <row r="4" spans="1:9" ht="15" customHeight="1" x14ac:dyDescent="0.25">
      <c r="A4" s="11"/>
      <c r="B4" s="173"/>
      <c r="C4" s="174" t="s">
        <v>270</v>
      </c>
      <c r="D4" s="238"/>
      <c r="E4" s="238"/>
      <c r="F4" s="238"/>
      <c r="G4" s="175"/>
    </row>
    <row r="5" spans="1:9" ht="24.95" customHeight="1" x14ac:dyDescent="0.25">
      <c r="A5" s="11"/>
      <c r="B5" s="176"/>
      <c r="C5" s="177"/>
      <c r="D5" s="251" t="s">
        <v>269</v>
      </c>
      <c r="E5" s="251"/>
      <c r="F5" s="251"/>
      <c r="G5" s="175"/>
    </row>
    <row r="6" spans="1:9" ht="15" customHeight="1" x14ac:dyDescent="0.25">
      <c r="A6" s="11"/>
      <c r="B6" s="173"/>
      <c r="C6" s="178" t="s">
        <v>216</v>
      </c>
      <c r="D6" s="237"/>
      <c r="E6" s="238"/>
      <c r="F6" s="238"/>
      <c r="G6" s="175"/>
    </row>
    <row r="7" spans="1:9" ht="15" customHeight="1" x14ac:dyDescent="0.25">
      <c r="A7" s="11"/>
      <c r="B7" s="179"/>
      <c r="C7" s="178" t="s">
        <v>217</v>
      </c>
      <c r="D7" s="238"/>
      <c r="E7" s="238"/>
      <c r="F7" s="238"/>
      <c r="G7" s="175"/>
    </row>
    <row r="8" spans="1:9" ht="15" customHeight="1" thickBot="1" x14ac:dyDescent="0.3">
      <c r="A8" s="11"/>
      <c r="B8" s="179"/>
      <c r="C8" s="178" t="s">
        <v>275</v>
      </c>
      <c r="D8" s="248"/>
      <c r="E8" s="249"/>
      <c r="F8" s="250"/>
      <c r="G8" s="175"/>
    </row>
    <row r="9" spans="1:9" ht="15" customHeight="1" x14ac:dyDescent="0.25">
      <c r="A9" s="11"/>
      <c r="B9" s="179"/>
      <c r="C9" s="174" t="s">
        <v>271</v>
      </c>
      <c r="D9" s="242"/>
      <c r="E9" s="243"/>
      <c r="F9" s="244"/>
      <c r="G9" s="175"/>
    </row>
    <row r="10" spans="1:9" ht="15" customHeight="1" x14ac:dyDescent="0.25">
      <c r="A10" s="11"/>
      <c r="B10" s="179"/>
      <c r="C10" s="180" t="s">
        <v>274</v>
      </c>
      <c r="D10" s="239"/>
      <c r="E10" s="240"/>
      <c r="F10" s="241"/>
      <c r="G10" s="175"/>
    </row>
    <row r="11" spans="1:9" ht="15" customHeight="1" x14ac:dyDescent="0.25">
      <c r="A11" s="11"/>
      <c r="B11" s="179"/>
      <c r="C11" s="180" t="s">
        <v>268</v>
      </c>
      <c r="D11" s="239"/>
      <c r="E11" s="240"/>
      <c r="F11" s="241"/>
      <c r="G11" s="175"/>
    </row>
    <row r="12" spans="1:9" ht="15" customHeight="1" x14ac:dyDescent="0.25">
      <c r="A12" s="11"/>
      <c r="B12" s="179"/>
      <c r="C12" s="180" t="s">
        <v>218</v>
      </c>
      <c r="D12" s="239"/>
      <c r="E12" s="240"/>
      <c r="F12" s="241"/>
      <c r="G12" s="175"/>
    </row>
    <row r="13" spans="1:9" ht="15" customHeight="1" thickBot="1" x14ac:dyDescent="0.3">
      <c r="A13" s="11"/>
      <c r="B13" s="179"/>
      <c r="C13" s="180" t="s">
        <v>219</v>
      </c>
      <c r="D13" s="245"/>
      <c r="E13" s="246"/>
      <c r="F13" s="247"/>
      <c r="G13" s="175"/>
    </row>
    <row r="14" spans="1:9" ht="15" customHeight="1" x14ac:dyDescent="0.25">
      <c r="A14" s="11"/>
      <c r="B14" s="179"/>
      <c r="C14" s="174" t="s">
        <v>272</v>
      </c>
      <c r="D14" s="242"/>
      <c r="E14" s="243"/>
      <c r="F14" s="244"/>
      <c r="G14" s="175"/>
    </row>
    <row r="15" spans="1:9" ht="15" customHeight="1" x14ac:dyDescent="0.25">
      <c r="A15" s="11"/>
      <c r="B15" s="179"/>
      <c r="C15" s="180" t="s">
        <v>273</v>
      </c>
      <c r="D15" s="239"/>
      <c r="E15" s="240"/>
      <c r="F15" s="241"/>
      <c r="G15" s="175"/>
    </row>
    <row r="16" spans="1:9" ht="15" customHeight="1" x14ac:dyDescent="0.25">
      <c r="A16" s="11"/>
      <c r="B16" s="179"/>
      <c r="C16" s="180" t="s">
        <v>268</v>
      </c>
      <c r="D16" s="239"/>
      <c r="E16" s="240"/>
      <c r="F16" s="241"/>
      <c r="G16" s="175"/>
    </row>
    <row r="17" spans="1:7" ht="15" customHeight="1" x14ac:dyDescent="0.25">
      <c r="A17" s="11"/>
      <c r="B17" s="181"/>
      <c r="C17" s="180" t="s">
        <v>218</v>
      </c>
      <c r="D17" s="239"/>
      <c r="E17" s="240"/>
      <c r="F17" s="241"/>
      <c r="G17" s="175"/>
    </row>
    <row r="18" spans="1:7" s="14" customFormat="1" ht="15" customHeight="1" thickBot="1" x14ac:dyDescent="0.3">
      <c r="A18" s="13"/>
      <c r="B18" s="181"/>
      <c r="C18" s="180" t="s">
        <v>219</v>
      </c>
      <c r="D18" s="265"/>
      <c r="E18" s="246"/>
      <c r="F18" s="247"/>
      <c r="G18" s="175"/>
    </row>
    <row r="19" spans="1:7" ht="15.75" x14ac:dyDescent="0.25">
      <c r="A19" s="11"/>
      <c r="B19" s="181"/>
      <c r="C19" s="173"/>
      <c r="D19" s="182"/>
      <c r="E19" s="182"/>
      <c r="F19" s="173"/>
      <c r="G19" s="175"/>
    </row>
    <row r="20" spans="1:7" s="16" customFormat="1" x14ac:dyDescent="0.25">
      <c r="A20" s="15"/>
      <c r="B20" s="183" t="s">
        <v>194</v>
      </c>
      <c r="C20" s="183"/>
      <c r="D20" s="183"/>
      <c r="E20" s="183"/>
      <c r="F20" s="184"/>
      <c r="G20" s="175"/>
    </row>
    <row r="21" spans="1:7" s="25" customFormat="1" ht="30.75" customHeight="1" x14ac:dyDescent="0.2">
      <c r="A21" s="24"/>
      <c r="B21" s="185" t="s">
        <v>4</v>
      </c>
      <c r="C21" s="185"/>
      <c r="D21" s="186" t="s">
        <v>215</v>
      </c>
      <c r="E21" s="186"/>
      <c r="F21" s="186" t="s">
        <v>214</v>
      </c>
      <c r="G21" s="187"/>
    </row>
    <row r="22" spans="1:7" s="25" customFormat="1" ht="18" customHeight="1" x14ac:dyDescent="0.25">
      <c r="A22" s="24"/>
      <c r="B22" s="188" t="s">
        <v>295</v>
      </c>
      <c r="C22" s="189"/>
      <c r="D22" s="190">
        <f xml:space="preserve"> 'Order Form'!G31</f>
        <v>0</v>
      </c>
      <c r="E22" s="191"/>
      <c r="F22" s="190">
        <f>'Order Form'!I31</f>
        <v>0</v>
      </c>
      <c r="G22" s="187"/>
    </row>
    <row r="23" spans="1:7" ht="18" customHeight="1" x14ac:dyDescent="0.25">
      <c r="A23" s="17"/>
      <c r="B23" s="192">
        <v>1</v>
      </c>
      <c r="C23" s="193"/>
      <c r="D23" s="194">
        <f>'Order Form'!G52</f>
        <v>0</v>
      </c>
      <c r="E23" s="195"/>
      <c r="F23" s="194">
        <f>'Order Form'!I52</f>
        <v>0</v>
      </c>
      <c r="G23" s="175"/>
    </row>
    <row r="24" spans="1:7" s="16" customFormat="1" ht="18" customHeight="1" x14ac:dyDescent="0.25">
      <c r="A24" s="17"/>
      <c r="B24" s="196">
        <v>2</v>
      </c>
      <c r="C24" s="197"/>
      <c r="D24" s="194">
        <f>'Order Form'!G72</f>
        <v>0</v>
      </c>
      <c r="E24" s="198"/>
      <c r="F24" s="194">
        <f>'Order Form'!I72</f>
        <v>0</v>
      </c>
      <c r="G24" s="175"/>
    </row>
    <row r="25" spans="1:7" s="19" customFormat="1" ht="18" customHeight="1" x14ac:dyDescent="0.25">
      <c r="A25" s="18"/>
      <c r="B25" s="196">
        <v>3</v>
      </c>
      <c r="C25" s="197"/>
      <c r="D25" s="194">
        <f>'Order Form'!G92</f>
        <v>0</v>
      </c>
      <c r="E25" s="198"/>
      <c r="F25" s="194">
        <f>'Order Form'!I92</f>
        <v>0</v>
      </c>
      <c r="G25" s="175"/>
    </row>
    <row r="26" spans="1:7" ht="18" customHeight="1" x14ac:dyDescent="0.25">
      <c r="A26" s="17"/>
      <c r="B26" s="196">
        <v>4</v>
      </c>
      <c r="C26" s="197"/>
      <c r="D26" s="194">
        <f>'Order Form'!G112</f>
        <v>0</v>
      </c>
      <c r="E26" s="198"/>
      <c r="F26" s="194">
        <f>'Order Form'!I112</f>
        <v>0</v>
      </c>
      <c r="G26" s="175"/>
    </row>
    <row r="27" spans="1:7" s="19" customFormat="1" ht="18" customHeight="1" x14ac:dyDescent="0.25">
      <c r="A27" s="18"/>
      <c r="B27" s="196">
        <v>5</v>
      </c>
      <c r="C27" s="197"/>
      <c r="D27" s="194">
        <f>'Order Form'!G132</f>
        <v>0</v>
      </c>
      <c r="E27" s="198"/>
      <c r="F27" s="194">
        <f>'Order Form'!I132</f>
        <v>0</v>
      </c>
      <c r="G27" s="175"/>
    </row>
    <row r="28" spans="1:7" ht="18" customHeight="1" x14ac:dyDescent="0.25">
      <c r="A28" s="20"/>
      <c r="B28" s="196" t="s">
        <v>212</v>
      </c>
      <c r="C28" s="197"/>
      <c r="D28" s="194">
        <f>'Order Form'!G152</f>
        <v>0</v>
      </c>
      <c r="E28" s="198"/>
      <c r="F28" s="194">
        <f>'Order Form'!I152</f>
        <v>0</v>
      </c>
      <c r="G28" s="175"/>
    </row>
    <row r="29" spans="1:7" ht="18" customHeight="1" x14ac:dyDescent="0.25">
      <c r="A29" s="20"/>
      <c r="B29" s="199" t="s">
        <v>195</v>
      </c>
      <c r="C29" s="200"/>
      <c r="D29" s="201">
        <f>SUM(D22:D28)</f>
        <v>0</v>
      </c>
      <c r="E29" s="201"/>
      <c r="F29" s="202">
        <f>SUM(F22:F28)</f>
        <v>0</v>
      </c>
      <c r="G29" s="175"/>
    </row>
    <row r="30" spans="1:7" ht="18" customHeight="1" x14ac:dyDescent="0.25">
      <c r="A30" s="20"/>
      <c r="B30" s="203"/>
      <c r="C30" s="204"/>
      <c r="D30" s="205"/>
      <c r="E30" s="206" t="s">
        <v>196</v>
      </c>
      <c r="F30" s="207">
        <f>SUM(D29,F29)</f>
        <v>0</v>
      </c>
      <c r="G30" s="175"/>
    </row>
    <row r="31" spans="1:7" ht="18" customHeight="1" x14ac:dyDescent="0.25">
      <c r="A31" s="20"/>
      <c r="B31" s="203"/>
      <c r="C31" s="204"/>
      <c r="D31" s="208"/>
      <c r="E31" s="209" t="s">
        <v>213</v>
      </c>
      <c r="F31" s="207">
        <f>SUM(D29)</f>
        <v>0</v>
      </c>
      <c r="G31" s="175"/>
    </row>
    <row r="32" spans="1:7" ht="18" customHeight="1" x14ac:dyDescent="0.25">
      <c r="A32" s="20"/>
      <c r="B32" s="203"/>
      <c r="C32" s="266" t="s">
        <v>311</v>
      </c>
      <c r="D32" s="267"/>
      <c r="E32" s="210">
        <v>0.1</v>
      </c>
      <c r="F32" s="209">
        <f>SUM(F31*E32)</f>
        <v>0</v>
      </c>
      <c r="G32" s="175"/>
    </row>
    <row r="33" spans="1:14" ht="18" customHeight="1" x14ac:dyDescent="0.25">
      <c r="A33" s="20"/>
      <c r="B33" s="203"/>
      <c r="C33" s="211"/>
      <c r="D33" s="212"/>
      <c r="E33" s="210" t="s">
        <v>213</v>
      </c>
      <c r="F33" s="209">
        <f>F31+F32</f>
        <v>0</v>
      </c>
      <c r="G33" s="175"/>
    </row>
    <row r="34" spans="1:14" ht="27.95" customHeight="1" x14ac:dyDescent="0.25">
      <c r="A34" s="20"/>
      <c r="B34" s="213"/>
      <c r="C34" s="226" t="s">
        <v>308</v>
      </c>
      <c r="D34" s="227"/>
      <c r="E34" s="228"/>
      <c r="F34" s="225"/>
      <c r="G34" s="175"/>
    </row>
    <row r="35" spans="1:14" ht="18" customHeight="1" x14ac:dyDescent="0.25">
      <c r="A35" s="20"/>
      <c r="B35" s="214"/>
      <c r="C35" s="215"/>
      <c r="D35" s="216"/>
      <c r="E35" s="209" t="s">
        <v>301</v>
      </c>
      <c r="F35" s="209">
        <f>F33+F34</f>
        <v>0</v>
      </c>
      <c r="G35" s="175"/>
    </row>
    <row r="36" spans="1:14" ht="14.1" customHeight="1" x14ac:dyDescent="0.25">
      <c r="A36" s="21"/>
      <c r="B36" s="217"/>
      <c r="C36" s="218"/>
      <c r="D36" s="219"/>
      <c r="E36" s="220"/>
      <c r="F36" s="220"/>
      <c r="G36" s="175"/>
    </row>
    <row r="37" spans="1:14" ht="18" customHeight="1" x14ac:dyDescent="0.25">
      <c r="A37" s="21"/>
      <c r="B37" s="262" t="s">
        <v>309</v>
      </c>
      <c r="C37" s="263"/>
      <c r="D37" s="264"/>
      <c r="E37" s="262" t="s">
        <v>310</v>
      </c>
      <c r="F37" s="263"/>
      <c r="G37" s="264"/>
    </row>
    <row r="38" spans="1:14" ht="15" customHeight="1" x14ac:dyDescent="0.25">
      <c r="A38" s="21"/>
      <c r="B38" s="255" t="s">
        <v>253</v>
      </c>
      <c r="C38" s="256"/>
      <c r="D38" s="256"/>
      <c r="E38" s="221" t="s">
        <v>254</v>
      </c>
      <c r="F38" s="220"/>
      <c r="G38" s="175"/>
      <c r="H38"/>
      <c r="I38"/>
      <c r="J38"/>
      <c r="K38"/>
      <c r="L38"/>
      <c r="M38"/>
      <c r="N38"/>
    </row>
    <row r="39" spans="1:14" ht="15" customHeight="1" x14ac:dyDescent="0.25">
      <c r="A39" s="21"/>
      <c r="B39" s="255" t="s">
        <v>303</v>
      </c>
      <c r="C39" s="256"/>
      <c r="D39" s="256"/>
      <c r="E39" s="229" t="s">
        <v>252</v>
      </c>
      <c r="F39" s="230"/>
      <c r="G39" s="231"/>
      <c r="H39"/>
      <c r="I39"/>
      <c r="J39"/>
      <c r="K39"/>
      <c r="L39"/>
      <c r="M39"/>
      <c r="N39"/>
    </row>
    <row r="40" spans="1:14" ht="15" customHeight="1" x14ac:dyDescent="0.25">
      <c r="A40" s="21"/>
      <c r="B40" s="255" t="s">
        <v>251</v>
      </c>
      <c r="C40" s="256"/>
      <c r="D40" s="256"/>
      <c r="E40" s="229" t="s">
        <v>255</v>
      </c>
      <c r="F40" s="230"/>
      <c r="G40" s="231"/>
      <c r="H40"/>
      <c r="I40"/>
      <c r="J40"/>
      <c r="K40"/>
      <c r="L40"/>
      <c r="M40"/>
      <c r="N40"/>
    </row>
    <row r="41" spans="1:14" ht="15" customHeight="1" x14ac:dyDescent="0.25">
      <c r="A41" s="21"/>
      <c r="B41" s="257" t="s">
        <v>304</v>
      </c>
      <c r="C41" s="258"/>
      <c r="D41" s="258"/>
      <c r="E41" s="229"/>
      <c r="F41" s="230"/>
      <c r="G41" s="231"/>
      <c r="H41"/>
      <c r="I41"/>
      <c r="J41"/>
      <c r="K41"/>
      <c r="L41"/>
      <c r="M41"/>
      <c r="N41"/>
    </row>
    <row r="42" spans="1:14" ht="15" customHeight="1" x14ac:dyDescent="0.25">
      <c r="A42" s="21"/>
      <c r="B42" s="259" t="s">
        <v>306</v>
      </c>
      <c r="C42" s="260"/>
      <c r="D42" s="261"/>
      <c r="E42" s="229"/>
      <c r="F42" s="230"/>
      <c r="G42" s="231"/>
      <c r="H42"/>
      <c r="I42"/>
      <c r="J42"/>
      <c r="K42"/>
      <c r="L42"/>
      <c r="M42"/>
      <c r="N42"/>
    </row>
    <row r="43" spans="1:14" ht="15" customHeight="1" x14ac:dyDescent="0.25">
      <c r="A43" s="21"/>
      <c r="B43" s="222" t="s">
        <v>307</v>
      </c>
      <c r="C43" s="223"/>
      <c r="D43" s="224"/>
      <c r="E43" s="229"/>
      <c r="F43" s="230"/>
      <c r="G43" s="231"/>
    </row>
    <row r="44" spans="1:14" ht="15" customHeight="1" x14ac:dyDescent="0.25">
      <c r="A44" s="26"/>
      <c r="B44" s="172" t="s">
        <v>305</v>
      </c>
      <c r="C44" s="223"/>
      <c r="D44" s="224"/>
      <c r="E44" s="252"/>
      <c r="F44" s="253"/>
      <c r="G44" s="254"/>
    </row>
    <row r="45" spans="1:14" ht="14.1" customHeight="1" x14ac:dyDescent="0.2">
      <c r="A45" s="31"/>
      <c r="B45" s="32"/>
      <c r="C45" s="33"/>
      <c r="D45" s="34"/>
      <c r="E45" s="35"/>
      <c r="F45" s="35"/>
      <c r="G45" s="31"/>
    </row>
  </sheetData>
  <sheetProtection formatColumns="0" selectLockedCells="1"/>
  <mergeCells count="32">
    <mergeCell ref="E43:G43"/>
    <mergeCell ref="E44:G44"/>
    <mergeCell ref="D14:F14"/>
    <mergeCell ref="D16:F16"/>
    <mergeCell ref="E41:G41"/>
    <mergeCell ref="B39:D39"/>
    <mergeCell ref="B40:D40"/>
    <mergeCell ref="B41:D41"/>
    <mergeCell ref="B42:D42"/>
    <mergeCell ref="E37:G37"/>
    <mergeCell ref="B37:D37"/>
    <mergeCell ref="D17:F17"/>
    <mergeCell ref="D18:F18"/>
    <mergeCell ref="E42:G42"/>
    <mergeCell ref="C32:D32"/>
    <mergeCell ref="B38:D38"/>
    <mergeCell ref="C34:E34"/>
    <mergeCell ref="E39:G39"/>
    <mergeCell ref="E40:G40"/>
    <mergeCell ref="F2:G2"/>
    <mergeCell ref="A3:G3"/>
    <mergeCell ref="D6:F6"/>
    <mergeCell ref="D7:F7"/>
    <mergeCell ref="D15:F15"/>
    <mergeCell ref="D9:F9"/>
    <mergeCell ref="D10:F10"/>
    <mergeCell ref="D11:F11"/>
    <mergeCell ref="D12:F12"/>
    <mergeCell ref="D13:F13"/>
    <mergeCell ref="D8:F8"/>
    <mergeCell ref="D5:F5"/>
    <mergeCell ref="D4:F4"/>
  </mergeCells>
  <printOptions horizontalCentered="1" verticalCentered="1"/>
  <pageMargins left="0.25" right="0.25" top="0.75" bottom="0.5" header="0.3" footer="0.3"/>
  <pageSetup scale="90" orientation="portrait" r:id="rId1"/>
  <headerFooter alignWithMargins="0"/>
  <ignoredErrors>
    <ignoredError sqref="B28" numberStoredAsText="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outlinePr summaryBelow="0" summaryRight="0"/>
    <pageSetUpPr autoPageBreaks="0"/>
  </sheetPr>
  <dimension ref="A1:I169"/>
  <sheetViews>
    <sheetView showGridLines="0" tabSelected="1" showOutlineSymbols="0" topLeftCell="C120" zoomScaleNormal="100" workbookViewId="0">
      <selection activeCell="F135" sqref="F135"/>
    </sheetView>
  </sheetViews>
  <sheetFormatPr defaultColWidth="6.85546875" defaultRowHeight="12.75" customHeight="1" x14ac:dyDescent="0.2"/>
  <cols>
    <col min="1" max="1" width="10" style="22" hidden="1" customWidth="1"/>
    <col min="2" max="2" width="7" style="36" hidden="1" customWidth="1"/>
    <col min="3" max="3" width="18.7109375" style="36" customWidth="1"/>
    <col min="4" max="4" width="67.7109375" style="22" customWidth="1"/>
    <col min="5" max="5" width="9.7109375" style="71" customWidth="1"/>
    <col min="6" max="6" width="6.7109375" style="63" customWidth="1"/>
    <col min="7" max="7" width="12.7109375" style="71" customWidth="1"/>
    <col min="8" max="8" width="6.7109375" style="63" customWidth="1"/>
    <col min="9" max="9" width="12.7109375" style="71" customWidth="1"/>
    <col min="10" max="16384" width="6.85546875" style="22"/>
  </cols>
  <sheetData>
    <row r="1" spans="1:9" s="39" customFormat="1" ht="27" customHeight="1" x14ac:dyDescent="0.2">
      <c r="B1" s="268"/>
      <c r="C1" s="268"/>
      <c r="D1" s="268"/>
      <c r="E1" s="268"/>
      <c r="F1" s="268"/>
      <c r="G1" s="268"/>
      <c r="H1" s="268"/>
      <c r="I1" s="78"/>
    </row>
    <row r="2" spans="1:9" s="39" customFormat="1" ht="27" customHeight="1" x14ac:dyDescent="0.2">
      <c r="B2" s="40"/>
      <c r="C2" s="1"/>
      <c r="D2" s="269" t="s">
        <v>297</v>
      </c>
      <c r="E2" s="269"/>
      <c r="F2" s="269"/>
      <c r="G2" s="72"/>
      <c r="H2" s="64"/>
      <c r="I2" s="79"/>
    </row>
    <row r="3" spans="1:9" s="39" customFormat="1" ht="18" customHeight="1" x14ac:dyDescent="0.2">
      <c r="D3" s="270" t="s">
        <v>298</v>
      </c>
      <c r="E3" s="270"/>
      <c r="F3" s="270"/>
      <c r="G3" s="73"/>
      <c r="H3" s="65"/>
      <c r="I3" s="80"/>
    </row>
    <row r="4" spans="1:9" s="39" customFormat="1" ht="15" customHeight="1" x14ac:dyDescent="0.2">
      <c r="D4" s="83"/>
      <c r="E4" s="83"/>
      <c r="F4" s="83"/>
      <c r="G4" s="73"/>
      <c r="H4" s="65"/>
      <c r="I4" s="80"/>
    </row>
    <row r="5" spans="1:9" x14ac:dyDescent="0.2">
      <c r="B5" s="23"/>
      <c r="C5" s="108" t="s">
        <v>258</v>
      </c>
      <c r="D5" s="91"/>
      <c r="E5" s="92"/>
      <c r="F5" s="93"/>
      <c r="G5" s="92"/>
      <c r="H5" s="93"/>
      <c r="I5" s="94"/>
    </row>
    <row r="6" spans="1:9" ht="20.100000000000001" customHeight="1" x14ac:dyDescent="0.2">
      <c r="C6" s="277" t="s">
        <v>302</v>
      </c>
      <c r="D6" s="278"/>
      <c r="E6" s="278"/>
      <c r="F6" s="278"/>
      <c r="G6" s="278"/>
      <c r="H6" s="278"/>
      <c r="I6" s="279"/>
    </row>
    <row r="7" spans="1:9" ht="20.100000000000001" customHeight="1" x14ac:dyDescent="0.2">
      <c r="C7" s="280"/>
      <c r="D7" s="281"/>
      <c r="E7" s="282"/>
      <c r="F7" s="282"/>
      <c r="G7" s="282"/>
      <c r="H7" s="282"/>
      <c r="I7" s="283"/>
    </row>
    <row r="8" spans="1:9" ht="12.75" customHeight="1" x14ac:dyDescent="0.2">
      <c r="C8" s="86" t="s">
        <v>264</v>
      </c>
      <c r="D8" s="88"/>
      <c r="E8" s="145"/>
      <c r="F8" s="289" t="s">
        <v>276</v>
      </c>
      <c r="G8" s="290"/>
      <c r="H8" s="290"/>
      <c r="I8" s="291"/>
    </row>
    <row r="9" spans="1:9" ht="12.75" customHeight="1" x14ac:dyDescent="0.2">
      <c r="C9" s="86" t="s">
        <v>263</v>
      </c>
      <c r="D9" s="168"/>
      <c r="E9" s="146"/>
      <c r="F9" s="292"/>
      <c r="G9" s="293"/>
      <c r="H9" s="293"/>
      <c r="I9" s="294"/>
    </row>
    <row r="10" spans="1:9" ht="12.75" customHeight="1" x14ac:dyDescent="0.2">
      <c r="C10" s="87" t="s">
        <v>261</v>
      </c>
      <c r="D10" s="169"/>
      <c r="E10" s="89"/>
      <c r="F10" s="295" t="s">
        <v>299</v>
      </c>
      <c r="G10" s="296"/>
      <c r="H10" s="296"/>
      <c r="I10" s="297"/>
    </row>
    <row r="11" spans="1:9" ht="25.5" x14ac:dyDescent="0.2">
      <c r="A11" s="37" t="s">
        <v>3</v>
      </c>
      <c r="B11" s="38"/>
      <c r="C11" s="56" t="s">
        <v>0</v>
      </c>
      <c r="D11" s="56" t="s">
        <v>1</v>
      </c>
      <c r="E11" s="67" t="s">
        <v>228</v>
      </c>
      <c r="F11" s="57" t="s">
        <v>220</v>
      </c>
      <c r="G11" s="67" t="s">
        <v>2</v>
      </c>
      <c r="H11" s="90" t="s">
        <v>262</v>
      </c>
      <c r="I11" s="67" t="s">
        <v>227</v>
      </c>
    </row>
    <row r="12" spans="1:9" ht="8.1" customHeight="1" x14ac:dyDescent="0.2">
      <c r="A12" s="126"/>
      <c r="B12" s="127"/>
      <c r="C12" s="135"/>
      <c r="D12" s="135"/>
      <c r="E12" s="136"/>
      <c r="F12" s="137"/>
      <c r="G12" s="136"/>
      <c r="H12" s="138"/>
      <c r="I12" s="136"/>
    </row>
    <row r="13" spans="1:9" ht="15" x14ac:dyDescent="0.2">
      <c r="A13" s="126"/>
      <c r="B13" s="127"/>
      <c r="C13" s="284" t="s">
        <v>280</v>
      </c>
      <c r="D13" s="285"/>
      <c r="E13" s="285"/>
      <c r="F13" s="285"/>
      <c r="G13" s="285"/>
      <c r="H13" s="285"/>
      <c r="I13" s="286"/>
    </row>
    <row r="14" spans="1:9" x14ac:dyDescent="0.2">
      <c r="A14" s="126"/>
      <c r="B14" s="127"/>
      <c r="C14" s="131" t="s">
        <v>5</v>
      </c>
      <c r="D14" s="48"/>
      <c r="E14" s="136"/>
      <c r="F14" s="137"/>
      <c r="G14" s="136"/>
      <c r="H14" s="138"/>
      <c r="I14" s="136"/>
    </row>
    <row r="15" spans="1:9" x14ac:dyDescent="0.2">
      <c r="A15" s="126"/>
      <c r="B15" s="127"/>
      <c r="C15" s="147" t="s">
        <v>281</v>
      </c>
      <c r="D15" s="148" t="s">
        <v>282</v>
      </c>
      <c r="E15" s="68">
        <v>85</v>
      </c>
      <c r="F15" s="144"/>
      <c r="G15" s="74" t="str">
        <f t="shared" ref="G15" si="0">IF(ISBLANK(F15),"",E15*F15)</f>
        <v/>
      </c>
      <c r="H15" s="140"/>
      <c r="I15" s="136"/>
    </row>
    <row r="16" spans="1:9" x14ac:dyDescent="0.2">
      <c r="A16" s="126"/>
      <c r="B16" s="127"/>
      <c r="C16" s="66">
        <v>9780547677255</v>
      </c>
      <c r="D16" s="48" t="s">
        <v>284</v>
      </c>
      <c r="E16" s="68">
        <v>2.95</v>
      </c>
      <c r="F16" s="60">
        <f>F15</f>
        <v>0</v>
      </c>
      <c r="G16" s="75">
        <f>IF(ISBLANK(F16),"",E16*F16)</f>
        <v>0</v>
      </c>
      <c r="H16" s="140"/>
      <c r="I16" s="74" t="str">
        <f t="shared" ref="I16:I17" si="1">IF(ISBLANK(H16),"",E16*H16)</f>
        <v/>
      </c>
    </row>
    <row r="17" spans="1:9" x14ac:dyDescent="0.2">
      <c r="A17" s="126"/>
      <c r="B17" s="127"/>
      <c r="C17" s="66">
        <v>9780618378890</v>
      </c>
      <c r="D17" s="48" t="s">
        <v>257</v>
      </c>
      <c r="E17" s="68">
        <v>23</v>
      </c>
      <c r="F17" s="60">
        <f>F15</f>
        <v>0</v>
      </c>
      <c r="G17" s="75">
        <f>IF(ISBLANK(F17),"",E17*F17)</f>
        <v>0</v>
      </c>
      <c r="H17" s="140"/>
      <c r="I17" s="74" t="str">
        <f t="shared" si="1"/>
        <v/>
      </c>
    </row>
    <row r="18" spans="1:9" x14ac:dyDescent="0.2">
      <c r="A18" s="126"/>
      <c r="B18" s="127"/>
      <c r="C18" s="85" t="s">
        <v>256</v>
      </c>
      <c r="D18" s="48"/>
      <c r="E18" s="68"/>
      <c r="F18" s="139"/>
      <c r="G18" s="136"/>
      <c r="H18" s="140"/>
      <c r="I18" s="136"/>
    </row>
    <row r="19" spans="1:9" x14ac:dyDescent="0.2">
      <c r="A19" s="126"/>
      <c r="B19" s="127"/>
      <c r="C19" s="66">
        <v>9780547712840</v>
      </c>
      <c r="D19" s="48" t="s">
        <v>285</v>
      </c>
      <c r="E19" s="68">
        <v>166.3</v>
      </c>
      <c r="F19" s="62"/>
      <c r="G19" s="149">
        <f>E19*F19</f>
        <v>0</v>
      </c>
      <c r="H19" s="140"/>
      <c r="I19" s="136"/>
    </row>
    <row r="20" spans="1:9" x14ac:dyDescent="0.2">
      <c r="A20" s="126"/>
      <c r="B20" s="127"/>
      <c r="C20" s="274" t="s">
        <v>229</v>
      </c>
      <c r="D20" s="275"/>
      <c r="E20" s="275"/>
      <c r="F20" s="275"/>
      <c r="G20" s="275"/>
      <c r="H20" s="275"/>
      <c r="I20" s="276"/>
    </row>
    <row r="21" spans="1:9" x14ac:dyDescent="0.2">
      <c r="A21" s="126"/>
      <c r="B21" s="127"/>
      <c r="C21" s="154">
        <v>9780547638669</v>
      </c>
      <c r="D21" s="155" t="s">
        <v>283</v>
      </c>
      <c r="E21" s="156">
        <v>63.75</v>
      </c>
      <c r="F21" s="298"/>
      <c r="G21" s="299"/>
      <c r="H21" s="157">
        <f>F15</f>
        <v>0</v>
      </c>
      <c r="I21" s="153">
        <f>IF(ISBLANK(H21),"",E21*H21)</f>
        <v>0</v>
      </c>
    </row>
    <row r="22" spans="1:9" x14ac:dyDescent="0.2">
      <c r="A22" s="126"/>
      <c r="B22" s="127"/>
      <c r="C22" s="66">
        <v>9780547643069</v>
      </c>
      <c r="D22" s="122" t="s">
        <v>287</v>
      </c>
      <c r="E22" s="68">
        <v>232.55</v>
      </c>
      <c r="F22" s="139"/>
      <c r="G22" s="75" t="str">
        <f t="shared" ref="G22:G30" si="2">IF(ISBLANK(F22),"",E22*F22)</f>
        <v/>
      </c>
      <c r="H22" s="109">
        <f t="shared" ref="H22:H30" si="3">ROUNDDOWN($F$15/12,0)</f>
        <v>0</v>
      </c>
      <c r="I22" s="74">
        <f t="shared" ref="I22:I30" si="4">IF(ISBLANK(H22),"",E22*H22)</f>
        <v>0</v>
      </c>
    </row>
    <row r="23" spans="1:9" x14ac:dyDescent="0.2">
      <c r="A23" s="126"/>
      <c r="B23" s="127"/>
      <c r="C23" s="66">
        <v>9780547939469</v>
      </c>
      <c r="D23" s="48" t="s">
        <v>288</v>
      </c>
      <c r="E23" s="68">
        <v>65</v>
      </c>
      <c r="F23" s="139"/>
      <c r="G23" s="75" t="str">
        <f t="shared" si="2"/>
        <v/>
      </c>
      <c r="H23" s="109">
        <f>ROUNDDOWN($F$15/12,0)</f>
        <v>0</v>
      </c>
      <c r="I23" s="74">
        <f t="shared" si="4"/>
        <v>0</v>
      </c>
    </row>
    <row r="24" spans="1:9" x14ac:dyDescent="0.2">
      <c r="A24" s="126"/>
      <c r="B24" s="127"/>
      <c r="C24" s="154">
        <v>9780547725468</v>
      </c>
      <c r="D24" s="155" t="s">
        <v>289</v>
      </c>
      <c r="E24" s="156">
        <v>65</v>
      </c>
      <c r="F24" s="298"/>
      <c r="G24" s="299"/>
      <c r="H24" s="157">
        <v>0</v>
      </c>
      <c r="I24" s="153">
        <f t="shared" si="4"/>
        <v>0</v>
      </c>
    </row>
    <row r="25" spans="1:9" x14ac:dyDescent="0.2">
      <c r="A25" s="126"/>
      <c r="B25" s="127"/>
      <c r="C25" s="154">
        <v>9780547662695</v>
      </c>
      <c r="D25" s="155" t="s">
        <v>286</v>
      </c>
      <c r="E25" s="156">
        <v>780</v>
      </c>
      <c r="F25" s="298"/>
      <c r="G25" s="299"/>
      <c r="H25" s="157">
        <v>0</v>
      </c>
      <c r="I25" s="153">
        <f t="shared" si="4"/>
        <v>0</v>
      </c>
    </row>
    <row r="26" spans="1:9" hidden="1" x14ac:dyDescent="0.2">
      <c r="A26" s="126"/>
      <c r="B26" s="127"/>
      <c r="C26" s="82">
        <v>9780547736990</v>
      </c>
      <c r="D26" s="45" t="s">
        <v>290</v>
      </c>
      <c r="E26" s="70">
        <v>70</v>
      </c>
      <c r="F26" s="152"/>
      <c r="G26" s="150" t="str">
        <f t="shared" si="2"/>
        <v/>
      </c>
      <c r="H26" s="151">
        <f t="shared" si="3"/>
        <v>0</v>
      </c>
      <c r="I26" s="74">
        <f t="shared" si="4"/>
        <v>0</v>
      </c>
    </row>
    <row r="27" spans="1:9" x14ac:dyDescent="0.2">
      <c r="A27" s="126"/>
      <c r="B27" s="127"/>
      <c r="C27" s="66">
        <v>9780547587257</v>
      </c>
      <c r="D27" s="48" t="s">
        <v>291</v>
      </c>
      <c r="E27" s="68">
        <v>31.2</v>
      </c>
      <c r="F27" s="139"/>
      <c r="G27" s="75" t="str">
        <f t="shared" si="2"/>
        <v/>
      </c>
      <c r="H27" s="109">
        <f t="shared" si="3"/>
        <v>0</v>
      </c>
      <c r="I27" s="74">
        <f t="shared" si="4"/>
        <v>0</v>
      </c>
    </row>
    <row r="28" spans="1:9" x14ac:dyDescent="0.2">
      <c r="A28" s="126"/>
      <c r="B28" s="127"/>
      <c r="C28" s="66">
        <v>9780547587950</v>
      </c>
      <c r="D28" s="48" t="s">
        <v>292</v>
      </c>
      <c r="E28" s="68">
        <v>31.2</v>
      </c>
      <c r="F28" s="139"/>
      <c r="G28" s="75" t="str">
        <f t="shared" si="2"/>
        <v/>
      </c>
      <c r="H28" s="109">
        <f t="shared" si="3"/>
        <v>0</v>
      </c>
      <c r="I28" s="74">
        <f t="shared" si="4"/>
        <v>0</v>
      </c>
    </row>
    <row r="29" spans="1:9" x14ac:dyDescent="0.2">
      <c r="A29" s="126"/>
      <c r="B29" s="127"/>
      <c r="C29" s="66">
        <v>9780547586717</v>
      </c>
      <c r="D29" s="48" t="s">
        <v>293</v>
      </c>
      <c r="E29" s="68">
        <v>31.2</v>
      </c>
      <c r="F29" s="139"/>
      <c r="G29" s="75" t="str">
        <f t="shared" si="2"/>
        <v/>
      </c>
      <c r="H29" s="109">
        <f t="shared" si="3"/>
        <v>0</v>
      </c>
      <c r="I29" s="74">
        <f t="shared" si="4"/>
        <v>0</v>
      </c>
    </row>
    <row r="30" spans="1:9" x14ac:dyDescent="0.2">
      <c r="A30" s="126"/>
      <c r="B30" s="127"/>
      <c r="C30" s="66">
        <v>9780547698595</v>
      </c>
      <c r="D30" s="48" t="s">
        <v>294</v>
      </c>
      <c r="E30" s="68">
        <v>95</v>
      </c>
      <c r="F30" s="139"/>
      <c r="G30" s="75" t="str">
        <f t="shared" si="2"/>
        <v/>
      </c>
      <c r="H30" s="109">
        <f t="shared" si="3"/>
        <v>0</v>
      </c>
      <c r="I30" s="74">
        <f t="shared" si="4"/>
        <v>0</v>
      </c>
    </row>
    <row r="31" spans="1:9" x14ac:dyDescent="0.2">
      <c r="A31" s="126"/>
      <c r="B31" s="127"/>
      <c r="C31" s="141"/>
      <c r="D31" s="59" t="s">
        <v>296</v>
      </c>
      <c r="E31" s="142"/>
      <c r="F31" s="139"/>
      <c r="G31" s="143">
        <f>SUM(G15:G30)</f>
        <v>0</v>
      </c>
      <c r="H31" s="140"/>
      <c r="I31" s="76">
        <f>SUM(I19:I30)</f>
        <v>0</v>
      </c>
    </row>
    <row r="32" spans="1:9" ht="8.1" customHeight="1" x14ac:dyDescent="0.2">
      <c r="A32" s="126"/>
      <c r="B32" s="127"/>
      <c r="C32" s="128"/>
      <c r="D32" s="129"/>
      <c r="E32" s="129"/>
      <c r="F32" s="129"/>
      <c r="G32" s="129"/>
      <c r="H32" s="129"/>
      <c r="I32" s="130"/>
    </row>
    <row r="33" spans="1:9" ht="15" customHeight="1" x14ac:dyDescent="0.2">
      <c r="A33" s="126"/>
      <c r="B33" s="127"/>
      <c r="C33" s="284" t="s">
        <v>9</v>
      </c>
      <c r="D33" s="285"/>
      <c r="E33" s="285"/>
      <c r="F33" s="285"/>
      <c r="G33" s="285"/>
      <c r="H33" s="285"/>
      <c r="I33" s="286"/>
    </row>
    <row r="34" spans="1:9" x14ac:dyDescent="0.2">
      <c r="A34" s="41" t="s">
        <v>6</v>
      </c>
      <c r="B34" s="46"/>
      <c r="C34" s="131" t="s">
        <v>5</v>
      </c>
      <c r="D34" s="271"/>
      <c r="E34" s="272"/>
      <c r="F34" s="272"/>
      <c r="G34" s="272"/>
      <c r="H34" s="272"/>
      <c r="I34" s="273"/>
    </row>
    <row r="35" spans="1:9" ht="14.25" customHeight="1" x14ac:dyDescent="0.2">
      <c r="A35" s="41" t="s">
        <v>7</v>
      </c>
      <c r="B35" s="46" t="s">
        <v>10</v>
      </c>
      <c r="C35" s="66">
        <v>9780547643953</v>
      </c>
      <c r="D35" s="48" t="s">
        <v>246</v>
      </c>
      <c r="E35" s="68">
        <v>85</v>
      </c>
      <c r="F35" s="84"/>
      <c r="G35" s="74" t="str">
        <f t="shared" ref="G35:G51" si="5">IF(ISBLANK(F35),"",E35*F35)</f>
        <v/>
      </c>
      <c r="H35" s="60"/>
      <c r="I35" s="75" t="str">
        <f t="shared" ref="I35:I51" si="6">IF(ISBLANK(H35),"",E35*H35)</f>
        <v/>
      </c>
    </row>
    <row r="36" spans="1:9" ht="14.25" customHeight="1" x14ac:dyDescent="0.2">
      <c r="A36" s="41" t="s">
        <v>7</v>
      </c>
      <c r="B36" s="46" t="s">
        <v>11</v>
      </c>
      <c r="C36" s="66">
        <v>9780547679730</v>
      </c>
      <c r="D36" s="48" t="s">
        <v>12</v>
      </c>
      <c r="E36" s="68">
        <v>2.95</v>
      </c>
      <c r="F36" s="60">
        <f>F35</f>
        <v>0</v>
      </c>
      <c r="G36" s="75">
        <f>IF(ISBLANK(F36),"",E36*F36)</f>
        <v>0</v>
      </c>
      <c r="H36" s="60"/>
      <c r="I36" s="74" t="str">
        <f t="shared" si="6"/>
        <v/>
      </c>
    </row>
    <row r="37" spans="1:9" ht="14.25" customHeight="1" x14ac:dyDescent="0.2">
      <c r="A37" s="50" t="s">
        <v>7</v>
      </c>
      <c r="B37" s="55">
        <v>176332</v>
      </c>
      <c r="C37" s="82">
        <v>9780618378906</v>
      </c>
      <c r="D37" s="53" t="s">
        <v>257</v>
      </c>
      <c r="E37" s="68">
        <v>26</v>
      </c>
      <c r="F37" s="60">
        <f>F35</f>
        <v>0</v>
      </c>
      <c r="G37" s="75">
        <f>IF(ISBLANK(F37),"",E37*F37)</f>
        <v>0</v>
      </c>
      <c r="H37" s="61"/>
      <c r="I37" s="74" t="str">
        <f t="shared" ref="I37" si="7">IF(ISBLANK(H37),"",E37*H37)</f>
        <v/>
      </c>
    </row>
    <row r="38" spans="1:9" ht="14.25" customHeight="1" x14ac:dyDescent="0.2">
      <c r="A38" s="50"/>
      <c r="B38" s="55"/>
      <c r="C38" s="85" t="s">
        <v>256</v>
      </c>
      <c r="D38" s="53"/>
      <c r="E38" s="68"/>
      <c r="F38" s="61"/>
      <c r="G38" s="75"/>
      <c r="H38" s="61"/>
      <c r="I38" s="74"/>
    </row>
    <row r="39" spans="1:9" ht="14.25" customHeight="1" x14ac:dyDescent="0.2">
      <c r="A39" s="41" t="s">
        <v>7</v>
      </c>
      <c r="B39" s="46" t="s">
        <v>32</v>
      </c>
      <c r="C39" s="66">
        <v>9780547712871</v>
      </c>
      <c r="D39" s="48" t="s">
        <v>225</v>
      </c>
      <c r="E39" s="68">
        <v>166.3</v>
      </c>
      <c r="F39" s="60"/>
      <c r="G39" s="75" t="str">
        <f>IF(ISBLANK(F39),"",E39*F39)</f>
        <v/>
      </c>
      <c r="H39" s="60"/>
      <c r="I39" s="74" t="str">
        <f>IF(ISBLANK(H39),"",E39*H39)</f>
        <v/>
      </c>
    </row>
    <row r="40" spans="1:9" ht="14.25" customHeight="1" x14ac:dyDescent="0.2">
      <c r="A40" s="41"/>
      <c r="B40" s="46"/>
      <c r="C40" s="274" t="s">
        <v>229</v>
      </c>
      <c r="D40" s="275"/>
      <c r="E40" s="275"/>
      <c r="F40" s="275"/>
      <c r="G40" s="275"/>
      <c r="H40" s="275"/>
      <c r="I40" s="276"/>
    </row>
    <row r="41" spans="1:9" ht="14.25" customHeight="1" x14ac:dyDescent="0.2">
      <c r="A41" s="41" t="s">
        <v>7</v>
      </c>
      <c r="B41" s="44" t="s">
        <v>181</v>
      </c>
      <c r="C41" s="159" t="s">
        <v>180</v>
      </c>
      <c r="D41" s="155" t="s">
        <v>237</v>
      </c>
      <c r="E41" s="156">
        <v>63.75</v>
      </c>
      <c r="F41" s="304"/>
      <c r="G41" s="305"/>
      <c r="H41" s="157">
        <f>F35</f>
        <v>0</v>
      </c>
      <c r="I41" s="153">
        <f>IF(ISBLANK(H41),"",E41*H41)</f>
        <v>0</v>
      </c>
    </row>
    <row r="42" spans="1:9" ht="14.25" customHeight="1" x14ac:dyDescent="0.2">
      <c r="A42" s="41" t="s">
        <v>7</v>
      </c>
      <c r="B42" s="46" t="s">
        <v>13</v>
      </c>
      <c r="C42" s="47" t="s">
        <v>14</v>
      </c>
      <c r="D42" s="122" t="s">
        <v>267</v>
      </c>
      <c r="E42" s="68">
        <v>232.55</v>
      </c>
      <c r="F42" s="60"/>
      <c r="G42" s="75" t="str">
        <f t="shared" si="5"/>
        <v/>
      </c>
      <c r="H42" s="109">
        <f>ROUNDDOWN($F$35/12,0)</f>
        <v>0</v>
      </c>
      <c r="I42" s="74">
        <f t="shared" si="6"/>
        <v>0</v>
      </c>
    </row>
    <row r="43" spans="1:9" ht="14.25" customHeight="1" x14ac:dyDescent="0.2">
      <c r="A43" s="41" t="s">
        <v>7</v>
      </c>
      <c r="B43" s="46" t="s">
        <v>15</v>
      </c>
      <c r="C43" s="47" t="s">
        <v>16</v>
      </c>
      <c r="D43" s="48" t="s">
        <v>230</v>
      </c>
      <c r="E43" s="68">
        <v>65</v>
      </c>
      <c r="F43" s="60"/>
      <c r="G43" s="75" t="str">
        <f t="shared" si="5"/>
        <v/>
      </c>
      <c r="H43" s="109">
        <f t="shared" ref="H43:H51" si="8">ROUNDDOWN($F$35/12,0)</f>
        <v>0</v>
      </c>
      <c r="I43" s="74">
        <f t="shared" si="6"/>
        <v>0</v>
      </c>
    </row>
    <row r="44" spans="1:9" ht="14.25" customHeight="1" x14ac:dyDescent="0.2">
      <c r="A44" s="41" t="s">
        <v>7</v>
      </c>
      <c r="B44" s="46" t="s">
        <v>17</v>
      </c>
      <c r="C44" s="47" t="s">
        <v>18</v>
      </c>
      <c r="D44" s="48" t="s">
        <v>19</v>
      </c>
      <c r="E44" s="68">
        <v>65</v>
      </c>
      <c r="F44" s="60"/>
      <c r="G44" s="75" t="str">
        <f t="shared" si="5"/>
        <v/>
      </c>
      <c r="H44" s="109">
        <f t="shared" si="8"/>
        <v>0</v>
      </c>
      <c r="I44" s="74">
        <f t="shared" si="6"/>
        <v>0</v>
      </c>
    </row>
    <row r="45" spans="1:9" ht="14.25" customHeight="1" x14ac:dyDescent="0.2">
      <c r="A45" s="41" t="s">
        <v>7</v>
      </c>
      <c r="B45" s="46" t="s">
        <v>20</v>
      </c>
      <c r="C45" s="158" t="s">
        <v>21</v>
      </c>
      <c r="D45" s="155" t="s">
        <v>22</v>
      </c>
      <c r="E45" s="156">
        <v>65</v>
      </c>
      <c r="F45" s="304"/>
      <c r="G45" s="305"/>
      <c r="H45" s="157">
        <v>0</v>
      </c>
      <c r="I45" s="161">
        <f t="shared" si="6"/>
        <v>0</v>
      </c>
    </row>
    <row r="46" spans="1:9" ht="14.25" customHeight="1" x14ac:dyDescent="0.2">
      <c r="A46" s="41" t="s">
        <v>7</v>
      </c>
      <c r="B46" s="44" t="s">
        <v>170</v>
      </c>
      <c r="C46" s="159" t="s">
        <v>169</v>
      </c>
      <c r="D46" s="155" t="s">
        <v>238</v>
      </c>
      <c r="E46" s="156">
        <v>780</v>
      </c>
      <c r="F46" s="304"/>
      <c r="G46" s="305"/>
      <c r="H46" s="157">
        <v>0</v>
      </c>
      <c r="I46" s="161">
        <f t="shared" si="6"/>
        <v>0</v>
      </c>
    </row>
    <row r="47" spans="1:9" ht="14.25" hidden="1" customHeight="1" x14ac:dyDescent="0.2">
      <c r="A47" s="41" t="s">
        <v>7</v>
      </c>
      <c r="B47" s="43">
        <v>1484961</v>
      </c>
      <c r="C47" s="54" t="s">
        <v>198</v>
      </c>
      <c r="D47" s="45" t="s">
        <v>199</v>
      </c>
      <c r="E47" s="70">
        <v>70</v>
      </c>
      <c r="F47" s="160"/>
      <c r="G47" s="150" t="str">
        <f t="shared" si="5"/>
        <v/>
      </c>
      <c r="H47" s="151">
        <f t="shared" si="8"/>
        <v>0</v>
      </c>
      <c r="I47" s="74">
        <f t="shared" si="6"/>
        <v>0</v>
      </c>
    </row>
    <row r="48" spans="1:9" ht="14.25" customHeight="1" x14ac:dyDescent="0.2">
      <c r="A48" s="41" t="s">
        <v>7</v>
      </c>
      <c r="B48" s="46" t="s">
        <v>23</v>
      </c>
      <c r="C48" s="47" t="s">
        <v>24</v>
      </c>
      <c r="D48" s="48" t="s">
        <v>25</v>
      </c>
      <c r="E48" s="68">
        <v>31.2</v>
      </c>
      <c r="F48" s="60"/>
      <c r="G48" s="75" t="str">
        <f t="shared" si="5"/>
        <v/>
      </c>
      <c r="H48" s="109">
        <f t="shared" si="8"/>
        <v>0</v>
      </c>
      <c r="I48" s="74">
        <f t="shared" si="6"/>
        <v>0</v>
      </c>
    </row>
    <row r="49" spans="1:9" ht="14.25" customHeight="1" x14ac:dyDescent="0.2">
      <c r="A49" s="41" t="s">
        <v>7</v>
      </c>
      <c r="B49" s="46" t="s">
        <v>26</v>
      </c>
      <c r="C49" s="47" t="s">
        <v>27</v>
      </c>
      <c r="D49" s="48" t="s">
        <v>28</v>
      </c>
      <c r="E49" s="68">
        <v>31.2</v>
      </c>
      <c r="F49" s="60"/>
      <c r="G49" s="75" t="str">
        <f t="shared" si="5"/>
        <v/>
      </c>
      <c r="H49" s="109">
        <f t="shared" si="8"/>
        <v>0</v>
      </c>
      <c r="I49" s="74">
        <f t="shared" si="6"/>
        <v>0</v>
      </c>
    </row>
    <row r="50" spans="1:9" ht="14.25" customHeight="1" x14ac:dyDescent="0.2">
      <c r="A50" s="41" t="s">
        <v>7</v>
      </c>
      <c r="B50" s="46" t="s">
        <v>29</v>
      </c>
      <c r="C50" s="47" t="s">
        <v>30</v>
      </c>
      <c r="D50" s="48" t="s">
        <v>31</v>
      </c>
      <c r="E50" s="68">
        <v>31.2</v>
      </c>
      <c r="F50" s="60"/>
      <c r="G50" s="75" t="str">
        <f t="shared" si="5"/>
        <v/>
      </c>
      <c r="H50" s="109">
        <f t="shared" si="8"/>
        <v>0</v>
      </c>
      <c r="I50" s="74">
        <f t="shared" si="6"/>
        <v>0</v>
      </c>
    </row>
    <row r="51" spans="1:9" ht="14.25" customHeight="1" x14ac:dyDescent="0.2">
      <c r="A51" s="41"/>
      <c r="B51" s="46"/>
      <c r="C51" s="66">
        <v>9780547719160</v>
      </c>
      <c r="D51" s="48" t="s">
        <v>231</v>
      </c>
      <c r="E51" s="68">
        <v>95</v>
      </c>
      <c r="F51" s="60"/>
      <c r="G51" s="75" t="str">
        <f t="shared" si="5"/>
        <v/>
      </c>
      <c r="H51" s="109">
        <f t="shared" si="8"/>
        <v>0</v>
      </c>
      <c r="I51" s="74">
        <f t="shared" si="6"/>
        <v>0</v>
      </c>
    </row>
    <row r="52" spans="1:9" ht="13.5" customHeight="1" x14ac:dyDescent="0.2">
      <c r="A52" s="41" t="s">
        <v>8</v>
      </c>
      <c r="B52" s="46"/>
      <c r="C52" s="58"/>
      <c r="D52" s="59" t="s">
        <v>33</v>
      </c>
      <c r="E52" s="69"/>
      <c r="F52" s="62"/>
      <c r="G52" s="76">
        <f>SUM(G35:G51)</f>
        <v>0</v>
      </c>
      <c r="H52" s="62"/>
      <c r="I52" s="76">
        <f>SUM(I35:I51)</f>
        <v>0</v>
      </c>
    </row>
    <row r="53" spans="1:9" ht="15" customHeight="1" x14ac:dyDescent="0.2">
      <c r="A53" s="41"/>
      <c r="B53" s="46"/>
      <c r="C53" s="284" t="s">
        <v>34</v>
      </c>
      <c r="D53" s="287"/>
      <c r="E53" s="287"/>
      <c r="F53" s="287"/>
      <c r="G53" s="287"/>
      <c r="H53" s="287"/>
      <c r="I53" s="288"/>
    </row>
    <row r="54" spans="1:9" x14ac:dyDescent="0.2">
      <c r="A54" s="41" t="s">
        <v>6</v>
      </c>
      <c r="B54" s="46"/>
      <c r="C54" s="131" t="s">
        <v>5</v>
      </c>
      <c r="D54" s="271"/>
      <c r="E54" s="272"/>
      <c r="F54" s="272"/>
      <c r="G54" s="272"/>
      <c r="H54" s="272"/>
      <c r="I54" s="273"/>
    </row>
    <row r="55" spans="1:9" ht="14.25" customHeight="1" x14ac:dyDescent="0.2">
      <c r="A55" s="41" t="s">
        <v>7</v>
      </c>
      <c r="B55" s="46" t="s">
        <v>35</v>
      </c>
      <c r="C55" s="66">
        <v>9780547644035</v>
      </c>
      <c r="D55" s="48" t="s">
        <v>247</v>
      </c>
      <c r="E55" s="68">
        <v>85</v>
      </c>
      <c r="F55" s="84"/>
      <c r="G55" s="74" t="str">
        <f t="shared" ref="G55:G71" si="9">IF(ISBLANK(F55),"",E55*F55)</f>
        <v/>
      </c>
      <c r="H55" s="60"/>
      <c r="I55" s="75" t="str">
        <f t="shared" ref="I55:I71" si="10">IF(ISBLANK(H55),"",E55*H55)</f>
        <v/>
      </c>
    </row>
    <row r="56" spans="1:9" ht="14.25" customHeight="1" x14ac:dyDescent="0.2">
      <c r="A56" s="41" t="s">
        <v>7</v>
      </c>
      <c r="B56" s="46" t="s">
        <v>36</v>
      </c>
      <c r="C56" s="66">
        <v>9780547680811</v>
      </c>
      <c r="D56" s="48" t="s">
        <v>37</v>
      </c>
      <c r="E56" s="68">
        <v>2.95</v>
      </c>
      <c r="F56" s="60">
        <f>F55</f>
        <v>0</v>
      </c>
      <c r="G56" s="75">
        <f t="shared" si="9"/>
        <v>0</v>
      </c>
      <c r="H56" s="60"/>
      <c r="I56" s="74" t="str">
        <f t="shared" si="10"/>
        <v/>
      </c>
    </row>
    <row r="57" spans="1:9" ht="14.25" customHeight="1" x14ac:dyDescent="0.2">
      <c r="A57" s="50" t="s">
        <v>7</v>
      </c>
      <c r="B57" s="51">
        <v>176332</v>
      </c>
      <c r="C57" s="54" t="s">
        <v>210</v>
      </c>
      <c r="D57" s="53" t="s">
        <v>257</v>
      </c>
      <c r="E57" s="68">
        <v>26</v>
      </c>
      <c r="F57" s="61">
        <f>F55</f>
        <v>0</v>
      </c>
      <c r="G57" s="75">
        <f>IF(ISBLANK(F57),"",E57*F57)</f>
        <v>0</v>
      </c>
      <c r="H57" s="61"/>
      <c r="I57" s="74" t="str">
        <f>IF(ISBLANK(H57),"",E57*H57)</f>
        <v/>
      </c>
    </row>
    <row r="58" spans="1:9" ht="14.25" customHeight="1" x14ac:dyDescent="0.2">
      <c r="A58" s="50"/>
      <c r="B58" s="51"/>
      <c r="C58" s="85" t="s">
        <v>256</v>
      </c>
      <c r="D58" s="53"/>
      <c r="E58" s="68"/>
      <c r="F58" s="61"/>
      <c r="G58" s="75"/>
      <c r="H58" s="61"/>
      <c r="I58" s="74"/>
    </row>
    <row r="59" spans="1:9" ht="14.25" customHeight="1" x14ac:dyDescent="0.2">
      <c r="A59" s="41" t="s">
        <v>7</v>
      </c>
      <c r="B59" s="46" t="s">
        <v>57</v>
      </c>
      <c r="C59" s="47" t="s">
        <v>58</v>
      </c>
      <c r="D59" s="48" t="s">
        <v>224</v>
      </c>
      <c r="E59" s="68">
        <v>166.3</v>
      </c>
      <c r="F59" s="60"/>
      <c r="G59" s="75" t="str">
        <f>IF(ISBLANK(F59),"",E59*F59)</f>
        <v/>
      </c>
      <c r="H59" s="60"/>
      <c r="I59" s="74" t="str">
        <f>IF(ISBLANK(H59),"",E59*H59)</f>
        <v/>
      </c>
    </row>
    <row r="60" spans="1:9" ht="14.25" customHeight="1" x14ac:dyDescent="0.2">
      <c r="A60" s="41"/>
      <c r="B60" s="46"/>
      <c r="C60" s="274" t="s">
        <v>229</v>
      </c>
      <c r="D60" s="275"/>
      <c r="E60" s="275"/>
      <c r="F60" s="275"/>
      <c r="G60" s="275"/>
      <c r="H60" s="275"/>
      <c r="I60" s="276"/>
    </row>
    <row r="61" spans="1:9" ht="14.25" customHeight="1" x14ac:dyDescent="0.2">
      <c r="A61" s="41" t="s">
        <v>7</v>
      </c>
      <c r="B61" s="44" t="s">
        <v>183</v>
      </c>
      <c r="C61" s="159" t="s">
        <v>182</v>
      </c>
      <c r="D61" s="155" t="s">
        <v>244</v>
      </c>
      <c r="E61" s="156">
        <v>63.75</v>
      </c>
      <c r="F61" s="304"/>
      <c r="G61" s="305"/>
      <c r="H61" s="157">
        <f>F55</f>
        <v>0</v>
      </c>
      <c r="I61" s="153">
        <f t="shared" si="10"/>
        <v>0</v>
      </c>
    </row>
    <row r="62" spans="1:9" ht="14.25" customHeight="1" x14ac:dyDescent="0.2">
      <c r="A62" s="41" t="s">
        <v>7</v>
      </c>
      <c r="B62" s="46" t="s">
        <v>38</v>
      </c>
      <c r="C62" s="47" t="s">
        <v>39</v>
      </c>
      <c r="D62" s="122" t="s">
        <v>40</v>
      </c>
      <c r="E62" s="68">
        <v>232.55</v>
      </c>
      <c r="F62" s="60"/>
      <c r="G62" s="75" t="str">
        <f t="shared" si="9"/>
        <v/>
      </c>
      <c r="H62" s="109">
        <f>ROUNDDOWN($F$55/12,0)</f>
        <v>0</v>
      </c>
      <c r="I62" s="74">
        <f t="shared" si="10"/>
        <v>0</v>
      </c>
    </row>
    <row r="63" spans="1:9" ht="14.25" customHeight="1" x14ac:dyDescent="0.2">
      <c r="A63" s="41" t="s">
        <v>7</v>
      </c>
      <c r="B63" s="46" t="s">
        <v>41</v>
      </c>
      <c r="C63" s="47" t="s">
        <v>42</v>
      </c>
      <c r="D63" s="48" t="s">
        <v>259</v>
      </c>
      <c r="E63" s="68">
        <v>65</v>
      </c>
      <c r="F63" s="60"/>
      <c r="G63" s="75" t="str">
        <f t="shared" si="9"/>
        <v/>
      </c>
      <c r="H63" s="109">
        <f t="shared" ref="H63:H71" si="11">ROUNDDOWN($F$55/12,0)</f>
        <v>0</v>
      </c>
      <c r="I63" s="74">
        <f t="shared" si="10"/>
        <v>0</v>
      </c>
    </row>
    <row r="64" spans="1:9" ht="14.25" customHeight="1" x14ac:dyDescent="0.2">
      <c r="A64" s="41" t="s">
        <v>7</v>
      </c>
      <c r="B64" s="46" t="s">
        <v>43</v>
      </c>
      <c r="C64" s="47" t="s">
        <v>44</v>
      </c>
      <c r="D64" s="48" t="s">
        <v>45</v>
      </c>
      <c r="E64" s="68">
        <v>65</v>
      </c>
      <c r="F64" s="60"/>
      <c r="G64" s="75" t="str">
        <f t="shared" si="9"/>
        <v/>
      </c>
      <c r="H64" s="109">
        <f t="shared" si="11"/>
        <v>0</v>
      </c>
      <c r="I64" s="74">
        <f t="shared" si="10"/>
        <v>0</v>
      </c>
    </row>
    <row r="65" spans="1:9" ht="14.25" customHeight="1" x14ac:dyDescent="0.2">
      <c r="A65" s="41" t="s">
        <v>7</v>
      </c>
      <c r="B65" s="46" t="s">
        <v>46</v>
      </c>
      <c r="C65" s="158" t="s">
        <v>47</v>
      </c>
      <c r="D65" s="155" t="s">
        <v>48</v>
      </c>
      <c r="E65" s="156">
        <v>65</v>
      </c>
      <c r="F65" s="304"/>
      <c r="G65" s="305"/>
      <c r="H65" s="157">
        <v>0</v>
      </c>
      <c r="I65" s="153">
        <f t="shared" si="10"/>
        <v>0</v>
      </c>
    </row>
    <row r="66" spans="1:9" ht="14.25" customHeight="1" x14ac:dyDescent="0.2">
      <c r="A66" s="41" t="s">
        <v>7</v>
      </c>
      <c r="B66" s="44" t="s">
        <v>172</v>
      </c>
      <c r="C66" s="159" t="s">
        <v>171</v>
      </c>
      <c r="D66" s="155" t="s">
        <v>239</v>
      </c>
      <c r="E66" s="156">
        <v>780</v>
      </c>
      <c r="F66" s="304"/>
      <c r="G66" s="305"/>
      <c r="H66" s="157">
        <v>0</v>
      </c>
      <c r="I66" s="153">
        <f t="shared" si="10"/>
        <v>0</v>
      </c>
    </row>
    <row r="67" spans="1:9" ht="14.25" hidden="1" customHeight="1" x14ac:dyDescent="0.2">
      <c r="A67" s="41" t="s">
        <v>7</v>
      </c>
      <c r="B67" s="49">
        <v>1484962</v>
      </c>
      <c r="C67" s="54" t="s">
        <v>205</v>
      </c>
      <c r="D67" s="45" t="s">
        <v>200</v>
      </c>
      <c r="E67" s="70">
        <v>70</v>
      </c>
      <c r="F67" s="160"/>
      <c r="G67" s="150" t="str">
        <f t="shared" si="9"/>
        <v/>
      </c>
      <c r="H67" s="151">
        <f t="shared" si="11"/>
        <v>0</v>
      </c>
      <c r="I67" s="74">
        <f t="shared" si="10"/>
        <v>0</v>
      </c>
    </row>
    <row r="68" spans="1:9" ht="14.25" customHeight="1" x14ac:dyDescent="0.2">
      <c r="A68" s="41" t="s">
        <v>7</v>
      </c>
      <c r="B68" s="46" t="s">
        <v>49</v>
      </c>
      <c r="C68" s="47" t="s">
        <v>50</v>
      </c>
      <c r="D68" s="48" t="s">
        <v>51</v>
      </c>
      <c r="E68" s="68">
        <v>31.2</v>
      </c>
      <c r="F68" s="60"/>
      <c r="G68" s="75" t="str">
        <f t="shared" si="9"/>
        <v/>
      </c>
      <c r="H68" s="109">
        <f t="shared" si="11"/>
        <v>0</v>
      </c>
      <c r="I68" s="74">
        <f t="shared" si="10"/>
        <v>0</v>
      </c>
    </row>
    <row r="69" spans="1:9" ht="14.25" customHeight="1" x14ac:dyDescent="0.2">
      <c r="A69" s="41" t="s">
        <v>7</v>
      </c>
      <c r="B69" s="46" t="s">
        <v>52</v>
      </c>
      <c r="C69" s="47" t="s">
        <v>53</v>
      </c>
      <c r="D69" s="48" t="s">
        <v>54</v>
      </c>
      <c r="E69" s="68">
        <v>31.2</v>
      </c>
      <c r="F69" s="60"/>
      <c r="G69" s="75" t="str">
        <f t="shared" si="9"/>
        <v/>
      </c>
      <c r="H69" s="109">
        <f t="shared" si="11"/>
        <v>0</v>
      </c>
      <c r="I69" s="74">
        <f t="shared" si="10"/>
        <v>0</v>
      </c>
    </row>
    <row r="70" spans="1:9" ht="13.5" customHeight="1" x14ac:dyDescent="0.2">
      <c r="A70" s="41" t="s">
        <v>7</v>
      </c>
      <c r="B70" s="46" t="s">
        <v>55</v>
      </c>
      <c r="C70" s="66">
        <v>9780547586793</v>
      </c>
      <c r="D70" s="48" t="s">
        <v>56</v>
      </c>
      <c r="E70" s="68">
        <v>31.2</v>
      </c>
      <c r="F70" s="60"/>
      <c r="G70" s="75" t="str">
        <f t="shared" si="9"/>
        <v/>
      </c>
      <c r="H70" s="109">
        <f t="shared" si="11"/>
        <v>0</v>
      </c>
      <c r="I70" s="74">
        <f t="shared" si="10"/>
        <v>0</v>
      </c>
    </row>
    <row r="71" spans="1:9" ht="13.5" customHeight="1" x14ac:dyDescent="0.2">
      <c r="A71" s="41"/>
      <c r="B71" s="46"/>
      <c r="C71" s="66">
        <v>9780547719191</v>
      </c>
      <c r="D71" s="48" t="s">
        <v>232</v>
      </c>
      <c r="E71" s="68">
        <v>95</v>
      </c>
      <c r="F71" s="60"/>
      <c r="G71" s="75" t="str">
        <f t="shared" si="9"/>
        <v/>
      </c>
      <c r="H71" s="109">
        <f t="shared" si="11"/>
        <v>0</v>
      </c>
      <c r="I71" s="74">
        <f t="shared" si="10"/>
        <v>0</v>
      </c>
    </row>
    <row r="72" spans="1:9" ht="13.5" customHeight="1" x14ac:dyDescent="0.2">
      <c r="A72" s="41" t="s">
        <v>8</v>
      </c>
      <c r="B72" s="46"/>
      <c r="C72" s="58"/>
      <c r="D72" s="59" t="s">
        <v>59</v>
      </c>
      <c r="E72" s="69"/>
      <c r="F72" s="62"/>
      <c r="G72" s="76">
        <f>SUM(G55:G71)</f>
        <v>0</v>
      </c>
      <c r="H72" s="62"/>
      <c r="I72" s="76">
        <f>SUM(I55:I71)</f>
        <v>0</v>
      </c>
    </row>
    <row r="73" spans="1:9" ht="15" customHeight="1" x14ac:dyDescent="0.2">
      <c r="A73" s="41"/>
      <c r="B73" s="46"/>
      <c r="C73" s="284" t="s">
        <v>60</v>
      </c>
      <c r="D73" s="285"/>
      <c r="E73" s="285"/>
      <c r="F73" s="285"/>
      <c r="G73" s="285"/>
      <c r="H73" s="285"/>
      <c r="I73" s="286"/>
    </row>
    <row r="74" spans="1:9" x14ac:dyDescent="0.2">
      <c r="A74" s="41" t="s">
        <v>6</v>
      </c>
      <c r="B74" s="46"/>
      <c r="C74" s="131" t="s">
        <v>5</v>
      </c>
      <c r="D74" s="271"/>
      <c r="E74" s="272"/>
      <c r="F74" s="272"/>
      <c r="G74" s="272"/>
      <c r="H74" s="272"/>
      <c r="I74" s="273"/>
    </row>
    <row r="75" spans="1:9" ht="14.25" customHeight="1" x14ac:dyDescent="0.2">
      <c r="A75" s="41" t="s">
        <v>7</v>
      </c>
      <c r="B75" s="46" t="s">
        <v>61</v>
      </c>
      <c r="C75" s="47" t="s">
        <v>62</v>
      </c>
      <c r="D75" s="48" t="s">
        <v>248</v>
      </c>
      <c r="E75" s="68">
        <v>85</v>
      </c>
      <c r="F75" s="84"/>
      <c r="G75" s="74" t="str">
        <f>IF(ISBLANK(F75),"",E75*F75)</f>
        <v/>
      </c>
      <c r="H75" s="60"/>
      <c r="I75" s="75" t="str">
        <f>IF(ISBLANK(H75),"",E75*H75)</f>
        <v/>
      </c>
    </row>
    <row r="76" spans="1:9" ht="14.25" customHeight="1" x14ac:dyDescent="0.2">
      <c r="A76" s="41" t="s">
        <v>7</v>
      </c>
      <c r="B76" s="46" t="s">
        <v>63</v>
      </c>
      <c r="C76" s="47" t="s">
        <v>64</v>
      </c>
      <c r="D76" s="48" t="s">
        <v>65</v>
      </c>
      <c r="E76" s="68">
        <v>2.95</v>
      </c>
      <c r="F76" s="60">
        <f>F75</f>
        <v>0</v>
      </c>
      <c r="G76" s="75">
        <f>IF(ISBLANK(F76),"",E76*F76)</f>
        <v>0</v>
      </c>
      <c r="H76" s="60"/>
      <c r="I76" s="74" t="str">
        <f>IF(ISBLANK(H76),"",E76*H76)</f>
        <v/>
      </c>
    </row>
    <row r="77" spans="1:9" ht="14.25" customHeight="1" x14ac:dyDescent="0.2">
      <c r="A77" s="50" t="s">
        <v>7</v>
      </c>
      <c r="B77" s="51">
        <v>176333</v>
      </c>
      <c r="C77" s="52" t="s">
        <v>211</v>
      </c>
      <c r="D77" s="53" t="s">
        <v>257</v>
      </c>
      <c r="E77" s="68">
        <v>23.4</v>
      </c>
      <c r="F77" s="61">
        <f>F75</f>
        <v>0</v>
      </c>
      <c r="G77" s="75">
        <f t="shared" ref="G77" si="12">IF(ISBLANK(F77),"",E77*F77)</f>
        <v>0</v>
      </c>
      <c r="H77" s="61"/>
      <c r="I77" s="74" t="str">
        <f t="shared" ref="I77" si="13">IF(ISBLANK(H77),"",E77*H77)</f>
        <v/>
      </c>
    </row>
    <row r="78" spans="1:9" ht="14.25" customHeight="1" x14ac:dyDescent="0.2">
      <c r="A78" s="50"/>
      <c r="B78" s="51"/>
      <c r="C78" s="85" t="s">
        <v>256</v>
      </c>
      <c r="D78" s="53"/>
      <c r="E78" s="68"/>
      <c r="F78" s="61"/>
      <c r="G78" s="75"/>
      <c r="H78" s="61"/>
      <c r="I78" s="74"/>
    </row>
    <row r="79" spans="1:9" ht="14.25" customHeight="1" x14ac:dyDescent="0.2">
      <c r="A79" s="41" t="s">
        <v>7</v>
      </c>
      <c r="B79" s="46" t="s">
        <v>86</v>
      </c>
      <c r="C79" s="47" t="s">
        <v>87</v>
      </c>
      <c r="D79" s="48" t="s">
        <v>223</v>
      </c>
      <c r="E79" s="68">
        <v>166.3</v>
      </c>
      <c r="F79" s="60"/>
      <c r="G79" s="75" t="str">
        <f>IF(ISBLANK(F79),"",E79*F79)</f>
        <v/>
      </c>
      <c r="H79" s="60"/>
      <c r="I79" s="74" t="str">
        <f>IF(ISBLANK(H79),"",E79*H79)</f>
        <v/>
      </c>
    </row>
    <row r="80" spans="1:9" ht="14.25" customHeight="1" x14ac:dyDescent="0.2">
      <c r="A80" s="41"/>
      <c r="B80" s="46"/>
      <c r="C80" s="274" t="s">
        <v>229</v>
      </c>
      <c r="D80" s="275"/>
      <c r="E80" s="275"/>
      <c r="F80" s="275"/>
      <c r="G80" s="275"/>
      <c r="H80" s="275"/>
      <c r="I80" s="276"/>
    </row>
    <row r="81" spans="1:9" ht="14.25" customHeight="1" x14ac:dyDescent="0.2">
      <c r="A81" s="41" t="s">
        <v>7</v>
      </c>
      <c r="B81" s="44" t="s">
        <v>185</v>
      </c>
      <c r="C81" s="159" t="s">
        <v>184</v>
      </c>
      <c r="D81" s="155" t="s">
        <v>245</v>
      </c>
      <c r="E81" s="156">
        <v>63.75</v>
      </c>
      <c r="F81" s="306"/>
      <c r="G81" s="307"/>
      <c r="H81" s="157">
        <f>F75</f>
        <v>0</v>
      </c>
      <c r="I81" s="153">
        <f>IF(ISBLANK(H81),"",E81*H81)</f>
        <v>0</v>
      </c>
    </row>
    <row r="82" spans="1:9" ht="14.25" customHeight="1" x14ac:dyDescent="0.2">
      <c r="A82" s="41" t="s">
        <v>7</v>
      </c>
      <c r="B82" s="46" t="s">
        <v>66</v>
      </c>
      <c r="C82" s="47" t="s">
        <v>67</v>
      </c>
      <c r="D82" s="122" t="s">
        <v>68</v>
      </c>
      <c r="E82" s="68">
        <v>232.55</v>
      </c>
      <c r="F82" s="60"/>
      <c r="G82" s="75" t="str">
        <f t="shared" ref="G82:G84" si="14">IF(ISBLANK(F82),"",E82*F82)</f>
        <v/>
      </c>
      <c r="H82" s="109">
        <f>ROUNDDOWN($F$75/12,0)</f>
        <v>0</v>
      </c>
      <c r="I82" s="74">
        <f t="shared" ref="I82:I86" si="15">IF(ISBLANK(H82),"",E82*H82)</f>
        <v>0</v>
      </c>
    </row>
    <row r="83" spans="1:9" ht="14.25" customHeight="1" x14ac:dyDescent="0.2">
      <c r="A83" s="41" t="s">
        <v>7</v>
      </c>
      <c r="B83" s="46" t="s">
        <v>69</v>
      </c>
      <c r="C83" s="47" t="s">
        <v>70</v>
      </c>
      <c r="D83" s="48" t="s">
        <v>260</v>
      </c>
      <c r="E83" s="68">
        <v>65</v>
      </c>
      <c r="F83" s="60"/>
      <c r="G83" s="75" t="str">
        <f t="shared" si="14"/>
        <v/>
      </c>
      <c r="H83" s="109">
        <f t="shared" ref="H83:H91" si="16">ROUNDDOWN($F$75/12,0)</f>
        <v>0</v>
      </c>
      <c r="I83" s="74">
        <f t="shared" si="15"/>
        <v>0</v>
      </c>
    </row>
    <row r="84" spans="1:9" ht="14.25" customHeight="1" x14ac:dyDescent="0.2">
      <c r="A84" s="41" t="s">
        <v>7</v>
      </c>
      <c r="B84" s="46" t="s">
        <v>71</v>
      </c>
      <c r="C84" s="47" t="s">
        <v>72</v>
      </c>
      <c r="D84" s="48" t="s">
        <v>73</v>
      </c>
      <c r="E84" s="68">
        <v>65</v>
      </c>
      <c r="F84" s="60"/>
      <c r="G84" s="75" t="str">
        <f t="shared" si="14"/>
        <v/>
      </c>
      <c r="H84" s="109">
        <f t="shared" si="16"/>
        <v>0</v>
      </c>
      <c r="I84" s="74">
        <f t="shared" si="15"/>
        <v>0</v>
      </c>
    </row>
    <row r="85" spans="1:9" ht="14.25" customHeight="1" x14ac:dyDescent="0.2">
      <c r="A85" s="41" t="s">
        <v>7</v>
      </c>
      <c r="B85" s="46" t="s">
        <v>74</v>
      </c>
      <c r="C85" s="158" t="s">
        <v>75</v>
      </c>
      <c r="D85" s="155" t="s">
        <v>76</v>
      </c>
      <c r="E85" s="156">
        <v>65</v>
      </c>
      <c r="F85" s="304"/>
      <c r="G85" s="305"/>
      <c r="H85" s="157">
        <v>0</v>
      </c>
      <c r="I85" s="153">
        <f t="shared" si="15"/>
        <v>0</v>
      </c>
    </row>
    <row r="86" spans="1:9" ht="14.25" customHeight="1" x14ac:dyDescent="0.2">
      <c r="A86" s="41" t="s">
        <v>7</v>
      </c>
      <c r="B86" s="44" t="s">
        <v>174</v>
      </c>
      <c r="C86" s="159" t="s">
        <v>173</v>
      </c>
      <c r="D86" s="155" t="s">
        <v>240</v>
      </c>
      <c r="E86" s="156">
        <v>780</v>
      </c>
      <c r="F86" s="304"/>
      <c r="G86" s="305"/>
      <c r="H86" s="157">
        <v>0</v>
      </c>
      <c r="I86" s="153">
        <f t="shared" si="15"/>
        <v>0</v>
      </c>
    </row>
    <row r="87" spans="1:9" ht="14.25" hidden="1" customHeight="1" x14ac:dyDescent="0.2">
      <c r="A87" s="41" t="s">
        <v>7</v>
      </c>
      <c r="B87" s="49">
        <v>1484963</v>
      </c>
      <c r="C87" s="54" t="s">
        <v>206</v>
      </c>
      <c r="D87" s="45" t="s">
        <v>201</v>
      </c>
      <c r="E87" s="70">
        <v>70</v>
      </c>
      <c r="F87" s="160"/>
      <c r="G87" s="150" t="str">
        <f t="shared" ref="G87:G91" si="17">IF(ISBLANK(F87),"",E87*F87)</f>
        <v/>
      </c>
      <c r="H87" s="151">
        <f t="shared" si="16"/>
        <v>0</v>
      </c>
      <c r="I87" s="74">
        <f t="shared" ref="I87:I91" si="18">IF(ISBLANK(H87),"",E87*H87)</f>
        <v>0</v>
      </c>
    </row>
    <row r="88" spans="1:9" ht="14.25" customHeight="1" x14ac:dyDescent="0.2">
      <c r="A88" s="41" t="s">
        <v>7</v>
      </c>
      <c r="B88" s="46" t="s">
        <v>77</v>
      </c>
      <c r="C88" s="47" t="s">
        <v>78</v>
      </c>
      <c r="D88" s="48" t="s">
        <v>79</v>
      </c>
      <c r="E88" s="68">
        <v>31.2</v>
      </c>
      <c r="F88" s="60"/>
      <c r="G88" s="75" t="str">
        <f t="shared" si="17"/>
        <v/>
      </c>
      <c r="H88" s="109">
        <f t="shared" si="16"/>
        <v>0</v>
      </c>
      <c r="I88" s="74">
        <f t="shared" si="18"/>
        <v>0</v>
      </c>
    </row>
    <row r="89" spans="1:9" ht="14.25" customHeight="1" x14ac:dyDescent="0.2">
      <c r="A89" s="41" t="s">
        <v>7</v>
      </c>
      <c r="B89" s="46" t="s">
        <v>80</v>
      </c>
      <c r="C89" s="47" t="s">
        <v>81</v>
      </c>
      <c r="D89" s="48" t="s">
        <v>82</v>
      </c>
      <c r="E89" s="68">
        <v>31.2</v>
      </c>
      <c r="F89" s="60"/>
      <c r="G89" s="75" t="str">
        <f t="shared" si="17"/>
        <v/>
      </c>
      <c r="H89" s="109">
        <f t="shared" si="16"/>
        <v>0</v>
      </c>
      <c r="I89" s="74">
        <f t="shared" si="18"/>
        <v>0</v>
      </c>
    </row>
    <row r="90" spans="1:9" ht="14.25" customHeight="1" x14ac:dyDescent="0.2">
      <c r="A90" s="41" t="s">
        <v>7</v>
      </c>
      <c r="B90" s="46" t="s">
        <v>83</v>
      </c>
      <c r="C90" s="47" t="s">
        <v>84</v>
      </c>
      <c r="D90" s="48" t="s">
        <v>85</v>
      </c>
      <c r="E90" s="68">
        <v>31.2</v>
      </c>
      <c r="F90" s="60"/>
      <c r="G90" s="75" t="str">
        <f t="shared" si="17"/>
        <v/>
      </c>
      <c r="H90" s="109">
        <f t="shared" si="16"/>
        <v>0</v>
      </c>
      <c r="I90" s="74">
        <f t="shared" si="18"/>
        <v>0</v>
      </c>
    </row>
    <row r="91" spans="1:9" ht="14.25" customHeight="1" x14ac:dyDescent="0.2">
      <c r="A91" s="41"/>
      <c r="B91" s="46"/>
      <c r="C91" s="66">
        <v>9780547720012</v>
      </c>
      <c r="D91" s="48" t="s">
        <v>233</v>
      </c>
      <c r="E91" s="68">
        <v>95</v>
      </c>
      <c r="F91" s="60"/>
      <c r="G91" s="75" t="str">
        <f t="shared" si="17"/>
        <v/>
      </c>
      <c r="H91" s="109">
        <f t="shared" si="16"/>
        <v>0</v>
      </c>
      <c r="I91" s="74">
        <f t="shared" si="18"/>
        <v>0</v>
      </c>
    </row>
    <row r="92" spans="1:9" ht="13.5" customHeight="1" x14ac:dyDescent="0.2">
      <c r="A92" s="41" t="s">
        <v>8</v>
      </c>
      <c r="B92" s="46"/>
      <c r="C92" s="58"/>
      <c r="D92" s="59" t="s">
        <v>88</v>
      </c>
      <c r="E92" s="69"/>
      <c r="F92" s="62"/>
      <c r="G92" s="76">
        <f>SUM(G75:G91)</f>
        <v>0</v>
      </c>
      <c r="H92" s="62"/>
      <c r="I92" s="76">
        <f>SUM(I75:I91)</f>
        <v>0</v>
      </c>
    </row>
    <row r="93" spans="1:9" ht="15" customHeight="1" x14ac:dyDescent="0.2">
      <c r="A93" s="41"/>
      <c r="B93" s="46"/>
      <c r="C93" s="284" t="s">
        <v>277</v>
      </c>
      <c r="D93" s="285"/>
      <c r="E93" s="285"/>
      <c r="F93" s="285"/>
      <c r="G93" s="285"/>
      <c r="H93" s="285"/>
      <c r="I93" s="286"/>
    </row>
    <row r="94" spans="1:9" x14ac:dyDescent="0.2">
      <c r="A94" s="41" t="s">
        <v>6</v>
      </c>
      <c r="B94" s="46"/>
      <c r="C94" s="131" t="s">
        <v>5</v>
      </c>
      <c r="D94" s="271"/>
      <c r="E94" s="272"/>
      <c r="F94" s="272"/>
      <c r="G94" s="272"/>
      <c r="H94" s="272"/>
      <c r="I94" s="273"/>
    </row>
    <row r="95" spans="1:9" ht="14.25" customHeight="1" x14ac:dyDescent="0.2">
      <c r="A95" s="41" t="s">
        <v>7</v>
      </c>
      <c r="B95" s="46" t="s">
        <v>89</v>
      </c>
      <c r="C95" s="47" t="s">
        <v>90</v>
      </c>
      <c r="D95" s="48" t="s">
        <v>91</v>
      </c>
      <c r="E95" s="68">
        <v>85</v>
      </c>
      <c r="F95" s="84"/>
      <c r="G95" s="74" t="str">
        <f>IF(ISBLANK(F95),"",E95*F95)</f>
        <v/>
      </c>
      <c r="H95" s="60"/>
      <c r="I95" s="75" t="str">
        <f>IF(ISBLANK(H95),"",E95*H95)</f>
        <v/>
      </c>
    </row>
    <row r="96" spans="1:9" ht="14.25" customHeight="1" x14ac:dyDescent="0.2">
      <c r="A96" s="41" t="s">
        <v>7</v>
      </c>
      <c r="B96" s="46" t="s">
        <v>92</v>
      </c>
      <c r="C96" s="47" t="s">
        <v>93</v>
      </c>
      <c r="D96" s="48" t="s">
        <v>94</v>
      </c>
      <c r="E96" s="68">
        <v>2.95</v>
      </c>
      <c r="F96" s="60">
        <f>F95</f>
        <v>0</v>
      </c>
      <c r="G96" s="75">
        <f>IF(ISBLANK(F96),"",E96*F96)</f>
        <v>0</v>
      </c>
      <c r="H96" s="60"/>
      <c r="I96" s="74" t="str">
        <f>IF(ISBLANK(H96),"",E96*H96)</f>
        <v/>
      </c>
    </row>
    <row r="97" spans="1:9" ht="14.25" customHeight="1" x14ac:dyDescent="0.2">
      <c r="A97" s="50" t="s">
        <v>7</v>
      </c>
      <c r="B97" s="51">
        <v>176333</v>
      </c>
      <c r="C97" s="52" t="s">
        <v>211</v>
      </c>
      <c r="D97" s="53" t="s">
        <v>257</v>
      </c>
      <c r="E97" s="68">
        <v>23.4</v>
      </c>
      <c r="F97" s="61">
        <f>F95</f>
        <v>0</v>
      </c>
      <c r="G97" s="75">
        <f>IF(ISBLANK(F97),"",E97*F97)</f>
        <v>0</v>
      </c>
      <c r="H97" s="61"/>
      <c r="I97" s="74" t="str">
        <f>IF(ISBLANK(H97),"",E97*H97)</f>
        <v/>
      </c>
    </row>
    <row r="98" spans="1:9" ht="14.25" customHeight="1" x14ac:dyDescent="0.2">
      <c r="A98" s="50"/>
      <c r="B98" s="51"/>
      <c r="C98" s="85" t="s">
        <v>256</v>
      </c>
      <c r="D98" s="53"/>
      <c r="E98" s="68"/>
      <c r="F98" s="61"/>
      <c r="G98" s="75"/>
      <c r="H98" s="61"/>
      <c r="I98" s="74"/>
    </row>
    <row r="99" spans="1:9" ht="14.25" customHeight="1" x14ac:dyDescent="0.2">
      <c r="A99" s="41" t="s">
        <v>7</v>
      </c>
      <c r="B99" s="46" t="s">
        <v>115</v>
      </c>
      <c r="C99" s="47" t="s">
        <v>116</v>
      </c>
      <c r="D99" s="48" t="s">
        <v>222</v>
      </c>
      <c r="E99" s="68">
        <v>166.3</v>
      </c>
      <c r="F99" s="60"/>
      <c r="G99" s="75" t="str">
        <f>IF(ISBLANK(F99),"",E99*F99)</f>
        <v/>
      </c>
      <c r="H99" s="60"/>
      <c r="I99" s="74" t="str">
        <f>IF(ISBLANK(H99),"",E99*H99)</f>
        <v/>
      </c>
    </row>
    <row r="100" spans="1:9" ht="14.25" customHeight="1" x14ac:dyDescent="0.2">
      <c r="A100" s="41"/>
      <c r="B100" s="46"/>
      <c r="C100" s="274" t="s">
        <v>229</v>
      </c>
      <c r="D100" s="275"/>
      <c r="E100" s="275"/>
      <c r="F100" s="275"/>
      <c r="G100" s="275"/>
      <c r="H100" s="275"/>
      <c r="I100" s="276"/>
    </row>
    <row r="101" spans="1:9" ht="14.25" customHeight="1" x14ac:dyDescent="0.2">
      <c r="A101" s="41" t="s">
        <v>7</v>
      </c>
      <c r="B101" s="44" t="s">
        <v>187</v>
      </c>
      <c r="C101" s="159" t="s">
        <v>186</v>
      </c>
      <c r="D101" s="155" t="s">
        <v>193</v>
      </c>
      <c r="E101" s="156">
        <v>63.75</v>
      </c>
      <c r="F101" s="304"/>
      <c r="G101" s="305"/>
      <c r="H101" s="157">
        <f>F95</f>
        <v>0</v>
      </c>
      <c r="I101" s="153">
        <f>IF(ISBLANK(H101),"",E101*H101)</f>
        <v>0</v>
      </c>
    </row>
    <row r="102" spans="1:9" ht="14.25" customHeight="1" x14ac:dyDescent="0.2">
      <c r="A102" s="41" t="s">
        <v>7</v>
      </c>
      <c r="B102" s="46" t="s">
        <v>95</v>
      </c>
      <c r="C102" s="47" t="s">
        <v>96</v>
      </c>
      <c r="D102" s="122" t="s">
        <v>266</v>
      </c>
      <c r="E102" s="68">
        <v>232.55</v>
      </c>
      <c r="F102" s="60"/>
      <c r="G102" s="75" t="str">
        <f t="shared" ref="G102:G104" si="19">IF(ISBLANK(F102),"",E102*F102)</f>
        <v/>
      </c>
      <c r="H102" s="109">
        <f t="shared" ref="H102:H111" si="20">ROUNDDOWN($F$95/12,0)</f>
        <v>0</v>
      </c>
      <c r="I102" s="74">
        <f t="shared" ref="I102:I106" si="21">IF(ISBLANK(H102),"",E102*H102)</f>
        <v>0</v>
      </c>
    </row>
    <row r="103" spans="1:9" ht="14.25" customHeight="1" x14ac:dyDescent="0.2">
      <c r="A103" s="41" t="s">
        <v>7</v>
      </c>
      <c r="B103" s="46" t="s">
        <v>97</v>
      </c>
      <c r="C103" s="47" t="s">
        <v>98</v>
      </c>
      <c r="D103" s="48" t="s">
        <v>99</v>
      </c>
      <c r="E103" s="68">
        <v>65</v>
      </c>
      <c r="F103" s="60"/>
      <c r="G103" s="75" t="str">
        <f t="shared" si="19"/>
        <v/>
      </c>
      <c r="H103" s="109">
        <f t="shared" si="20"/>
        <v>0</v>
      </c>
      <c r="I103" s="74">
        <f t="shared" si="21"/>
        <v>0</v>
      </c>
    </row>
    <row r="104" spans="1:9" ht="14.25" customHeight="1" x14ac:dyDescent="0.2">
      <c r="A104" s="41" t="s">
        <v>7</v>
      </c>
      <c r="B104" s="46" t="s">
        <v>100</v>
      </c>
      <c r="C104" s="47" t="s">
        <v>101</v>
      </c>
      <c r="D104" s="48" t="s">
        <v>102</v>
      </c>
      <c r="E104" s="68">
        <v>65</v>
      </c>
      <c r="F104" s="60"/>
      <c r="G104" s="75" t="str">
        <f t="shared" si="19"/>
        <v/>
      </c>
      <c r="H104" s="109">
        <f t="shared" si="20"/>
        <v>0</v>
      </c>
      <c r="I104" s="74">
        <f t="shared" si="21"/>
        <v>0</v>
      </c>
    </row>
    <row r="105" spans="1:9" ht="14.25" customHeight="1" x14ac:dyDescent="0.2">
      <c r="A105" s="164" t="s">
        <v>7</v>
      </c>
      <c r="B105" s="165" t="s">
        <v>103</v>
      </c>
      <c r="C105" s="158" t="s">
        <v>104</v>
      </c>
      <c r="D105" s="155" t="s">
        <v>105</v>
      </c>
      <c r="E105" s="156">
        <v>65</v>
      </c>
      <c r="F105" s="304"/>
      <c r="G105" s="305"/>
      <c r="H105" s="157">
        <v>0</v>
      </c>
      <c r="I105" s="153">
        <f t="shared" si="21"/>
        <v>0</v>
      </c>
    </row>
    <row r="106" spans="1:9" ht="14.25" customHeight="1" x14ac:dyDescent="0.2">
      <c r="A106" s="41" t="s">
        <v>7</v>
      </c>
      <c r="B106" s="44" t="s">
        <v>176</v>
      </c>
      <c r="C106" s="159" t="s">
        <v>175</v>
      </c>
      <c r="D106" s="155" t="s">
        <v>241</v>
      </c>
      <c r="E106" s="156">
        <v>780</v>
      </c>
      <c r="F106" s="304"/>
      <c r="G106" s="305"/>
      <c r="H106" s="157">
        <v>0</v>
      </c>
      <c r="I106" s="153">
        <f t="shared" si="21"/>
        <v>0</v>
      </c>
    </row>
    <row r="107" spans="1:9" ht="14.25" hidden="1" customHeight="1" x14ac:dyDescent="0.2">
      <c r="A107" s="41" t="s">
        <v>7</v>
      </c>
      <c r="B107" s="49">
        <v>1484964</v>
      </c>
      <c r="C107" s="54" t="s">
        <v>207</v>
      </c>
      <c r="D107" s="45" t="s">
        <v>202</v>
      </c>
      <c r="E107" s="70">
        <v>70</v>
      </c>
      <c r="F107" s="163"/>
      <c r="G107" s="150" t="str">
        <f t="shared" ref="G107:G111" si="22">IF(ISBLANK(F107),"",E107*F107)</f>
        <v/>
      </c>
      <c r="H107" s="162">
        <f t="shared" si="20"/>
        <v>0</v>
      </c>
      <c r="I107" s="74">
        <f t="shared" ref="I107:I111" si="23">IF(ISBLANK(H107),"",E107*H107)</f>
        <v>0</v>
      </c>
    </row>
    <row r="108" spans="1:9" ht="14.25" customHeight="1" x14ac:dyDescent="0.2">
      <c r="A108" s="41" t="s">
        <v>7</v>
      </c>
      <c r="B108" s="46" t="s">
        <v>106</v>
      </c>
      <c r="C108" s="47" t="s">
        <v>107</v>
      </c>
      <c r="D108" s="48" t="s">
        <v>108</v>
      </c>
      <c r="E108" s="68">
        <v>31.2</v>
      </c>
      <c r="F108" s="60"/>
      <c r="G108" s="75" t="str">
        <f t="shared" si="22"/>
        <v/>
      </c>
      <c r="H108" s="109">
        <f t="shared" si="20"/>
        <v>0</v>
      </c>
      <c r="I108" s="74">
        <f t="shared" si="23"/>
        <v>0</v>
      </c>
    </row>
    <row r="109" spans="1:9" ht="14.25" customHeight="1" x14ac:dyDescent="0.2">
      <c r="A109" s="41" t="s">
        <v>7</v>
      </c>
      <c r="B109" s="46" t="s">
        <v>109</v>
      </c>
      <c r="C109" s="47" t="s">
        <v>110</v>
      </c>
      <c r="D109" s="48" t="s">
        <v>111</v>
      </c>
      <c r="E109" s="68">
        <v>31.2</v>
      </c>
      <c r="F109" s="60"/>
      <c r="G109" s="75" t="str">
        <f t="shared" si="22"/>
        <v/>
      </c>
      <c r="H109" s="109">
        <f t="shared" si="20"/>
        <v>0</v>
      </c>
      <c r="I109" s="74">
        <f t="shared" si="23"/>
        <v>0</v>
      </c>
    </row>
    <row r="110" spans="1:9" ht="14.25" customHeight="1" x14ac:dyDescent="0.2">
      <c r="A110" s="41" t="s">
        <v>7</v>
      </c>
      <c r="B110" s="46" t="s">
        <v>112</v>
      </c>
      <c r="C110" s="47" t="s">
        <v>113</v>
      </c>
      <c r="D110" s="48" t="s">
        <v>114</v>
      </c>
      <c r="E110" s="68">
        <v>31.2</v>
      </c>
      <c r="F110" s="60"/>
      <c r="G110" s="75" t="str">
        <f t="shared" si="22"/>
        <v/>
      </c>
      <c r="H110" s="109">
        <f t="shared" si="20"/>
        <v>0</v>
      </c>
      <c r="I110" s="74">
        <f t="shared" si="23"/>
        <v>0</v>
      </c>
    </row>
    <row r="111" spans="1:9" ht="14.25" customHeight="1" x14ac:dyDescent="0.2">
      <c r="A111" s="41"/>
      <c r="B111" s="46"/>
      <c r="C111" s="66">
        <v>9780547719443</v>
      </c>
      <c r="D111" s="48" t="s">
        <v>234</v>
      </c>
      <c r="E111" s="68">
        <v>95</v>
      </c>
      <c r="F111" s="60"/>
      <c r="G111" s="75" t="str">
        <f t="shared" si="22"/>
        <v/>
      </c>
      <c r="H111" s="109">
        <f t="shared" si="20"/>
        <v>0</v>
      </c>
      <c r="I111" s="74">
        <f t="shared" si="23"/>
        <v>0</v>
      </c>
    </row>
    <row r="112" spans="1:9" ht="13.5" customHeight="1" x14ac:dyDescent="0.2">
      <c r="A112" s="41" t="s">
        <v>8</v>
      </c>
      <c r="B112" s="46"/>
      <c r="C112" s="58"/>
      <c r="D112" s="59" t="s">
        <v>117</v>
      </c>
      <c r="E112" s="69"/>
      <c r="F112" s="62"/>
      <c r="G112" s="76">
        <f>SUM(G95:G111)</f>
        <v>0</v>
      </c>
      <c r="H112" s="62"/>
      <c r="I112" s="76">
        <f>SUM(I95:I111)</f>
        <v>0</v>
      </c>
    </row>
    <row r="113" spans="1:9" ht="15" customHeight="1" x14ac:dyDescent="0.2">
      <c r="A113" s="41"/>
      <c r="B113" s="46"/>
      <c r="C113" s="284" t="s">
        <v>118</v>
      </c>
      <c r="D113" s="285"/>
      <c r="E113" s="285"/>
      <c r="F113" s="285"/>
      <c r="G113" s="285"/>
      <c r="H113" s="285"/>
      <c r="I113" s="286"/>
    </row>
    <row r="114" spans="1:9" x14ac:dyDescent="0.2">
      <c r="A114" s="41" t="s">
        <v>6</v>
      </c>
      <c r="B114" s="46"/>
      <c r="C114" s="131" t="s">
        <v>5</v>
      </c>
      <c r="D114" s="271"/>
      <c r="E114" s="272"/>
      <c r="F114" s="272"/>
      <c r="G114" s="272"/>
      <c r="H114" s="272"/>
      <c r="I114" s="273"/>
    </row>
    <row r="115" spans="1:9" ht="14.25" customHeight="1" x14ac:dyDescent="0.2">
      <c r="A115" s="41" t="s">
        <v>7</v>
      </c>
      <c r="B115" s="46" t="s">
        <v>119</v>
      </c>
      <c r="C115" s="66">
        <v>9780547644202</v>
      </c>
      <c r="D115" s="48" t="s">
        <v>249</v>
      </c>
      <c r="E115" s="68">
        <v>85</v>
      </c>
      <c r="F115" s="84"/>
      <c r="G115" s="74" t="str">
        <f>IF(ISBLANK(F115),"",E115*F115)</f>
        <v/>
      </c>
      <c r="H115" s="60"/>
      <c r="I115" s="75" t="str">
        <f>IF(ISBLANK(H115),"",E115*H115)</f>
        <v/>
      </c>
    </row>
    <row r="116" spans="1:9" s="39" customFormat="1" ht="14.25" customHeight="1" x14ac:dyDescent="0.2">
      <c r="A116" s="41" t="s">
        <v>7</v>
      </c>
      <c r="B116" s="46" t="s">
        <v>121</v>
      </c>
      <c r="C116" s="123">
        <v>9780547677224</v>
      </c>
      <c r="D116" s="48" t="s">
        <v>122</v>
      </c>
      <c r="E116" s="68">
        <v>2.95</v>
      </c>
      <c r="F116" s="60">
        <f>F115</f>
        <v>0</v>
      </c>
      <c r="G116" s="75">
        <f t="shared" ref="G116:G124" si="24">IF(ISBLANK(F116),"",E116*F116)</f>
        <v>0</v>
      </c>
      <c r="H116" s="60"/>
      <c r="I116" s="74" t="str">
        <f t="shared" ref="I116:I126" si="25">IF(ISBLANK(H116),"",E116*H116)</f>
        <v/>
      </c>
    </row>
    <row r="117" spans="1:9" s="39" customFormat="1" ht="14.25" customHeight="1" x14ac:dyDescent="0.2">
      <c r="A117" s="41"/>
      <c r="B117" s="46"/>
      <c r="C117" s="123">
        <v>9780618378920</v>
      </c>
      <c r="D117" s="53" t="s">
        <v>257</v>
      </c>
      <c r="E117" s="68">
        <v>23.4</v>
      </c>
      <c r="F117" s="60">
        <f>F115</f>
        <v>0</v>
      </c>
      <c r="G117" s="75">
        <f t="shared" si="24"/>
        <v>0</v>
      </c>
      <c r="H117" s="60"/>
      <c r="I117" s="74"/>
    </row>
    <row r="118" spans="1:9" s="39" customFormat="1" ht="14.25" customHeight="1" x14ac:dyDescent="0.2">
      <c r="A118" s="41"/>
      <c r="B118" s="46"/>
      <c r="C118" s="85" t="s">
        <v>256</v>
      </c>
      <c r="D118" s="48"/>
      <c r="E118" s="68"/>
      <c r="F118" s="61"/>
      <c r="G118" s="75"/>
      <c r="H118" s="60"/>
      <c r="I118" s="74"/>
    </row>
    <row r="119" spans="1:9" s="39" customFormat="1" ht="14.25" customHeight="1" x14ac:dyDescent="0.2">
      <c r="A119" s="41" t="s">
        <v>7</v>
      </c>
      <c r="B119" s="46" t="s">
        <v>142</v>
      </c>
      <c r="C119" s="47" t="s">
        <v>143</v>
      </c>
      <c r="D119" s="48" t="s">
        <v>221</v>
      </c>
      <c r="E119" s="68">
        <v>166.3</v>
      </c>
      <c r="F119" s="60"/>
      <c r="G119" s="75" t="str">
        <f t="shared" ref="G119" si="26">IF(ISBLANK(F119),"",E119*F119)</f>
        <v/>
      </c>
      <c r="H119" s="60"/>
      <c r="I119" s="74" t="str">
        <f t="shared" ref="I119" si="27">IF(ISBLANK(H119),"",E119*H119)</f>
        <v/>
      </c>
    </row>
    <row r="120" spans="1:9" s="39" customFormat="1" ht="14.25" customHeight="1" x14ac:dyDescent="0.2">
      <c r="A120" s="41"/>
      <c r="B120" s="46"/>
      <c r="C120" s="274" t="s">
        <v>229</v>
      </c>
      <c r="D120" s="275"/>
      <c r="E120" s="275"/>
      <c r="F120" s="275"/>
      <c r="G120" s="275"/>
      <c r="H120" s="275"/>
      <c r="I120" s="276"/>
    </row>
    <row r="121" spans="1:9" s="39" customFormat="1" ht="14.25" customHeight="1" x14ac:dyDescent="0.2">
      <c r="A121" s="41" t="s">
        <v>7</v>
      </c>
      <c r="B121" s="44" t="s">
        <v>189</v>
      </c>
      <c r="C121" s="159" t="s">
        <v>188</v>
      </c>
      <c r="D121" s="155" t="s">
        <v>120</v>
      </c>
      <c r="E121" s="156">
        <v>63.75</v>
      </c>
      <c r="F121" s="304"/>
      <c r="G121" s="305"/>
      <c r="H121" s="157">
        <f>F115</f>
        <v>0</v>
      </c>
      <c r="I121" s="153">
        <f>IF(ISBLANK(H121),"",E121*H121)</f>
        <v>0</v>
      </c>
    </row>
    <row r="122" spans="1:9" s="39" customFormat="1" ht="14.25" customHeight="1" x14ac:dyDescent="0.2">
      <c r="A122" s="41" t="s">
        <v>7</v>
      </c>
      <c r="B122" s="46" t="s">
        <v>123</v>
      </c>
      <c r="C122" s="66">
        <v>9780547643137</v>
      </c>
      <c r="D122" s="122" t="s">
        <v>226</v>
      </c>
      <c r="E122" s="68">
        <v>232.55</v>
      </c>
      <c r="F122" s="60"/>
      <c r="G122" s="75" t="str">
        <f>IF(ISBLANK(F122),"",E122*F122)</f>
        <v/>
      </c>
      <c r="H122" s="109">
        <f t="shared" ref="H122:H131" si="28">ROUNDDOWN($F$115/12,0)</f>
        <v>0</v>
      </c>
      <c r="I122" s="74">
        <f>IF(ISBLANK(H122),"",E122*H122)</f>
        <v>0</v>
      </c>
    </row>
    <row r="123" spans="1:9" s="39" customFormat="1" ht="14.25" customHeight="1" x14ac:dyDescent="0.2">
      <c r="A123" s="41" t="s">
        <v>7</v>
      </c>
      <c r="B123" s="46" t="s">
        <v>124</v>
      </c>
      <c r="C123" s="47" t="s">
        <v>125</v>
      </c>
      <c r="D123" s="48" t="s">
        <v>126</v>
      </c>
      <c r="E123" s="68">
        <v>65</v>
      </c>
      <c r="F123" s="60"/>
      <c r="G123" s="75" t="str">
        <f t="shared" si="24"/>
        <v/>
      </c>
      <c r="H123" s="109">
        <f t="shared" si="28"/>
        <v>0</v>
      </c>
      <c r="I123" s="74">
        <f t="shared" si="25"/>
        <v>0</v>
      </c>
    </row>
    <row r="124" spans="1:9" s="39" customFormat="1" ht="14.25" customHeight="1" x14ac:dyDescent="0.2">
      <c r="A124" s="41" t="s">
        <v>7</v>
      </c>
      <c r="B124" s="46" t="s">
        <v>127</v>
      </c>
      <c r="C124" s="47" t="s">
        <v>128</v>
      </c>
      <c r="D124" s="48" t="s">
        <v>129</v>
      </c>
      <c r="E124" s="68">
        <v>65</v>
      </c>
      <c r="F124" s="60"/>
      <c r="G124" s="75" t="str">
        <f t="shared" si="24"/>
        <v/>
      </c>
      <c r="H124" s="109">
        <f t="shared" si="28"/>
        <v>0</v>
      </c>
      <c r="I124" s="74">
        <f t="shared" si="25"/>
        <v>0</v>
      </c>
    </row>
    <row r="125" spans="1:9" s="39" customFormat="1" ht="14.25" customHeight="1" x14ac:dyDescent="0.2">
      <c r="A125" s="41" t="s">
        <v>7</v>
      </c>
      <c r="B125" s="46" t="s">
        <v>130</v>
      </c>
      <c r="C125" s="158" t="s">
        <v>131</v>
      </c>
      <c r="D125" s="155" t="s">
        <v>132</v>
      </c>
      <c r="E125" s="156">
        <v>65</v>
      </c>
      <c r="F125" s="304"/>
      <c r="G125" s="305"/>
      <c r="H125" s="157">
        <v>0</v>
      </c>
      <c r="I125" s="153">
        <f t="shared" si="25"/>
        <v>0</v>
      </c>
    </row>
    <row r="126" spans="1:9" s="39" customFormat="1" ht="14.25" customHeight="1" x14ac:dyDescent="0.2">
      <c r="A126" s="41" t="s">
        <v>7</v>
      </c>
      <c r="B126" s="44" t="s">
        <v>197</v>
      </c>
      <c r="C126" s="159" t="s">
        <v>177</v>
      </c>
      <c r="D126" s="155" t="s">
        <v>242</v>
      </c>
      <c r="E126" s="156">
        <v>780</v>
      </c>
      <c r="F126" s="304"/>
      <c r="G126" s="305"/>
      <c r="H126" s="157">
        <v>0</v>
      </c>
      <c r="I126" s="153">
        <f t="shared" si="25"/>
        <v>0</v>
      </c>
    </row>
    <row r="127" spans="1:9" s="39" customFormat="1" ht="14.25" hidden="1" customHeight="1" x14ac:dyDescent="0.2">
      <c r="A127" s="41" t="s">
        <v>7</v>
      </c>
      <c r="B127" s="49">
        <v>1484965</v>
      </c>
      <c r="C127" s="54" t="s">
        <v>208</v>
      </c>
      <c r="D127" s="45" t="s">
        <v>203</v>
      </c>
      <c r="E127" s="70">
        <v>70</v>
      </c>
      <c r="F127" s="160"/>
      <c r="G127" s="150" t="str">
        <f t="shared" ref="G127:G131" si="29">IF(ISBLANK(F127),"",E127*F127)</f>
        <v/>
      </c>
      <c r="H127" s="151">
        <f t="shared" si="28"/>
        <v>0</v>
      </c>
      <c r="I127" s="74">
        <f t="shared" ref="I127:I131" si="30">IF(ISBLANK(H127),"",E127*H127)</f>
        <v>0</v>
      </c>
    </row>
    <row r="128" spans="1:9" s="39" customFormat="1" ht="14.25" customHeight="1" x14ac:dyDescent="0.2">
      <c r="A128" s="41" t="s">
        <v>7</v>
      </c>
      <c r="B128" s="46" t="s">
        <v>133</v>
      </c>
      <c r="C128" s="47" t="s">
        <v>134</v>
      </c>
      <c r="D128" s="48" t="s">
        <v>135</v>
      </c>
      <c r="E128" s="68">
        <v>31.2</v>
      </c>
      <c r="F128" s="60"/>
      <c r="G128" s="75" t="str">
        <f t="shared" si="29"/>
        <v/>
      </c>
      <c r="H128" s="109">
        <f t="shared" si="28"/>
        <v>0</v>
      </c>
      <c r="I128" s="74">
        <f t="shared" si="30"/>
        <v>0</v>
      </c>
    </row>
    <row r="129" spans="1:9" s="39" customFormat="1" ht="14.25" customHeight="1" x14ac:dyDescent="0.2">
      <c r="A129" s="41" t="s">
        <v>7</v>
      </c>
      <c r="B129" s="46" t="s">
        <v>136</v>
      </c>
      <c r="C129" s="47" t="s">
        <v>137</v>
      </c>
      <c r="D129" s="48" t="s">
        <v>138</v>
      </c>
      <c r="E129" s="68">
        <v>31.2</v>
      </c>
      <c r="F129" s="60"/>
      <c r="G129" s="75" t="str">
        <f t="shared" si="29"/>
        <v/>
      </c>
      <c r="H129" s="109">
        <f t="shared" si="28"/>
        <v>0</v>
      </c>
      <c r="I129" s="74">
        <f t="shared" si="30"/>
        <v>0</v>
      </c>
    </row>
    <row r="130" spans="1:9" s="39" customFormat="1" ht="14.25" customHeight="1" x14ac:dyDescent="0.2">
      <c r="A130" s="41" t="s">
        <v>7</v>
      </c>
      <c r="B130" s="46" t="s">
        <v>139</v>
      </c>
      <c r="C130" s="47" t="s">
        <v>140</v>
      </c>
      <c r="D130" s="48" t="s">
        <v>141</v>
      </c>
      <c r="E130" s="68">
        <v>31.2</v>
      </c>
      <c r="F130" s="60"/>
      <c r="G130" s="75" t="str">
        <f t="shared" si="29"/>
        <v/>
      </c>
      <c r="H130" s="109">
        <f t="shared" si="28"/>
        <v>0</v>
      </c>
      <c r="I130" s="74">
        <f t="shared" si="30"/>
        <v>0</v>
      </c>
    </row>
    <row r="131" spans="1:9" s="39" customFormat="1" ht="14.25" customHeight="1" x14ac:dyDescent="0.2">
      <c r="A131" s="41"/>
      <c r="B131" s="46"/>
      <c r="C131" s="66">
        <v>9780547720494</v>
      </c>
      <c r="D131" s="48" t="s">
        <v>235</v>
      </c>
      <c r="E131" s="68">
        <v>95</v>
      </c>
      <c r="F131" s="60"/>
      <c r="G131" s="75" t="str">
        <f t="shared" si="29"/>
        <v/>
      </c>
      <c r="H131" s="109">
        <f t="shared" si="28"/>
        <v>0</v>
      </c>
      <c r="I131" s="74">
        <f t="shared" si="30"/>
        <v>0</v>
      </c>
    </row>
    <row r="132" spans="1:9" s="39" customFormat="1" ht="13.5" customHeight="1" x14ac:dyDescent="0.2">
      <c r="A132" s="41" t="s">
        <v>8</v>
      </c>
      <c r="B132" s="46"/>
      <c r="C132" s="58"/>
      <c r="D132" s="59" t="s">
        <v>144</v>
      </c>
      <c r="E132" s="69"/>
      <c r="F132" s="62"/>
      <c r="G132" s="76">
        <f>SUM(G115:G131)</f>
        <v>0</v>
      </c>
      <c r="H132" s="62"/>
      <c r="I132" s="76">
        <f>SUM(I115:I131)</f>
        <v>0</v>
      </c>
    </row>
    <row r="133" spans="1:9" s="39" customFormat="1" ht="15" customHeight="1" x14ac:dyDescent="0.2">
      <c r="A133" s="41"/>
      <c r="B133" s="46"/>
      <c r="C133" s="284" t="s">
        <v>145</v>
      </c>
      <c r="D133" s="285"/>
      <c r="E133" s="285"/>
      <c r="F133" s="285"/>
      <c r="G133" s="285"/>
      <c r="H133" s="285"/>
      <c r="I133" s="286"/>
    </row>
    <row r="134" spans="1:9" s="39" customFormat="1" ht="12.75" customHeight="1" x14ac:dyDescent="0.2">
      <c r="A134" s="41" t="s">
        <v>4</v>
      </c>
      <c r="B134" s="46"/>
      <c r="C134" s="131" t="s">
        <v>5</v>
      </c>
      <c r="D134" s="271"/>
      <c r="E134" s="272"/>
      <c r="F134" s="272"/>
      <c r="G134" s="272"/>
      <c r="H134" s="272"/>
      <c r="I134" s="273"/>
    </row>
    <row r="135" spans="1:9" s="42" customFormat="1" ht="14.25" customHeight="1" x14ac:dyDescent="0.2">
      <c r="A135" s="41" t="s">
        <v>7</v>
      </c>
      <c r="B135" s="46" t="s">
        <v>146</v>
      </c>
      <c r="C135" s="47" t="s">
        <v>147</v>
      </c>
      <c r="D135" s="48" t="s">
        <v>250</v>
      </c>
      <c r="E135" s="68">
        <v>85</v>
      </c>
      <c r="F135" s="84"/>
      <c r="G135" s="134" t="str">
        <f>IF(ISBLANK(F135),"",E135*F135)</f>
        <v/>
      </c>
      <c r="H135" s="60"/>
      <c r="I135" s="75" t="str">
        <f>IF(ISBLANK(H135),"",E135*H135)</f>
        <v/>
      </c>
    </row>
    <row r="136" spans="1:9" s="39" customFormat="1" ht="12.75" customHeight="1" x14ac:dyDescent="0.2">
      <c r="A136" s="41" t="s">
        <v>7</v>
      </c>
      <c r="B136" s="46" t="s">
        <v>121</v>
      </c>
      <c r="C136" s="125">
        <v>9780547677224</v>
      </c>
      <c r="D136" s="48" t="s">
        <v>122</v>
      </c>
      <c r="E136" s="68">
        <v>2.95</v>
      </c>
      <c r="F136" s="60">
        <f>F135</f>
        <v>0</v>
      </c>
      <c r="G136" s="77">
        <f t="shared" ref="G136:G144" si="31">IF(ISBLANK(F136),"",E136*F136)</f>
        <v>0</v>
      </c>
      <c r="H136" s="60"/>
      <c r="I136" s="81" t="str">
        <f t="shared" ref="I136:I146" si="32">IF(ISBLANK(H136),"",E136*H136)</f>
        <v/>
      </c>
    </row>
    <row r="137" spans="1:9" s="39" customFormat="1" ht="12.75" customHeight="1" x14ac:dyDescent="0.2">
      <c r="A137" s="41"/>
      <c r="B137" s="46"/>
      <c r="C137" s="124">
        <v>9780618378920</v>
      </c>
      <c r="D137" s="53" t="s">
        <v>257</v>
      </c>
      <c r="E137" s="68">
        <v>23.4</v>
      </c>
      <c r="F137" s="60">
        <f>F135</f>
        <v>0</v>
      </c>
      <c r="G137" s="77">
        <f t="shared" si="31"/>
        <v>0</v>
      </c>
      <c r="H137" s="60"/>
      <c r="I137" s="81"/>
    </row>
    <row r="138" spans="1:9" s="39" customFormat="1" ht="12.75" customHeight="1" x14ac:dyDescent="0.2">
      <c r="A138" s="41"/>
      <c r="B138" s="46"/>
      <c r="C138" s="85" t="s">
        <v>256</v>
      </c>
      <c r="D138" s="48"/>
      <c r="E138" s="68"/>
      <c r="F138" s="61"/>
      <c r="G138" s="77"/>
      <c r="H138" s="60"/>
      <c r="I138" s="81"/>
    </row>
    <row r="139" spans="1:9" s="39" customFormat="1" ht="12.75" customHeight="1" x14ac:dyDescent="0.2">
      <c r="A139" s="41" t="s">
        <v>7</v>
      </c>
      <c r="B139" s="46" t="s">
        <v>167</v>
      </c>
      <c r="C139" s="47" t="s">
        <v>143</v>
      </c>
      <c r="D139" s="48" t="s">
        <v>221</v>
      </c>
      <c r="E139" s="70">
        <v>166.3</v>
      </c>
      <c r="F139" s="60"/>
      <c r="G139" s="77" t="str">
        <f>IF(ISBLANK(F139),"",E139*F139)</f>
        <v/>
      </c>
      <c r="H139" s="60"/>
      <c r="I139" s="81" t="str">
        <f>IF(ISBLANK(H139),"",E139*H139)</f>
        <v/>
      </c>
    </row>
    <row r="140" spans="1:9" s="39" customFormat="1" ht="12.75" customHeight="1" x14ac:dyDescent="0.2">
      <c r="A140" s="41"/>
      <c r="B140" s="46"/>
      <c r="C140" s="274" t="s">
        <v>229</v>
      </c>
      <c r="D140" s="275"/>
      <c r="E140" s="275"/>
      <c r="F140" s="275"/>
      <c r="G140" s="275"/>
      <c r="H140" s="275"/>
      <c r="I140" s="276"/>
    </row>
    <row r="141" spans="1:9" s="39" customFormat="1" ht="12.75" customHeight="1" x14ac:dyDescent="0.2">
      <c r="A141" s="41" t="s">
        <v>7</v>
      </c>
      <c r="B141" s="44" t="s">
        <v>191</v>
      </c>
      <c r="C141" s="159" t="s">
        <v>190</v>
      </c>
      <c r="D141" s="155" t="s">
        <v>192</v>
      </c>
      <c r="E141" s="156">
        <v>63.75</v>
      </c>
      <c r="F141" s="304"/>
      <c r="G141" s="305"/>
      <c r="H141" s="157">
        <f>F135</f>
        <v>0</v>
      </c>
      <c r="I141" s="170">
        <f>IF(ISBLANK(H141),"",E141*H141)</f>
        <v>0</v>
      </c>
    </row>
    <row r="142" spans="1:9" s="39" customFormat="1" ht="12.75" customHeight="1" x14ac:dyDescent="0.2">
      <c r="A142" s="41" t="s">
        <v>7</v>
      </c>
      <c r="B142" s="46" t="s">
        <v>148</v>
      </c>
      <c r="C142" s="66">
        <v>9780547643144</v>
      </c>
      <c r="D142" s="122" t="s">
        <v>149</v>
      </c>
      <c r="E142" s="68">
        <v>232.55</v>
      </c>
      <c r="F142" s="60"/>
      <c r="G142" s="77" t="str">
        <f t="shared" si="31"/>
        <v/>
      </c>
      <c r="H142" s="109">
        <f>ROUNDDOWN($F$135/12,0)</f>
        <v>0</v>
      </c>
      <c r="I142" s="171">
        <f t="shared" si="32"/>
        <v>0</v>
      </c>
    </row>
    <row r="143" spans="1:9" s="39" customFormat="1" ht="12.75" customHeight="1" x14ac:dyDescent="0.2">
      <c r="A143" s="41" t="s">
        <v>7</v>
      </c>
      <c r="B143" s="46">
        <v>1485095</v>
      </c>
      <c r="C143" s="47" t="s">
        <v>150</v>
      </c>
      <c r="D143" s="48" t="s">
        <v>151</v>
      </c>
      <c r="E143" s="68">
        <v>65</v>
      </c>
      <c r="F143" s="60"/>
      <c r="G143" s="77" t="str">
        <f t="shared" si="31"/>
        <v/>
      </c>
      <c r="H143" s="109">
        <f t="shared" ref="H143:H151" si="33">ROUNDDOWN($F$135/12,0)</f>
        <v>0</v>
      </c>
      <c r="I143" s="171">
        <f t="shared" si="32"/>
        <v>0</v>
      </c>
    </row>
    <row r="144" spans="1:9" s="39" customFormat="1" ht="12.75" customHeight="1" x14ac:dyDescent="0.2">
      <c r="A144" s="41" t="s">
        <v>7</v>
      </c>
      <c r="B144" s="46" t="s">
        <v>152</v>
      </c>
      <c r="C144" s="47" t="s">
        <v>153</v>
      </c>
      <c r="D144" s="48" t="s">
        <v>154</v>
      </c>
      <c r="E144" s="68">
        <v>65</v>
      </c>
      <c r="F144" s="60"/>
      <c r="G144" s="77" t="str">
        <f t="shared" si="31"/>
        <v/>
      </c>
      <c r="H144" s="109">
        <f t="shared" si="33"/>
        <v>0</v>
      </c>
      <c r="I144" s="171">
        <f t="shared" si="32"/>
        <v>0</v>
      </c>
    </row>
    <row r="145" spans="1:9" s="39" customFormat="1" ht="12.75" customHeight="1" x14ac:dyDescent="0.2">
      <c r="A145" s="164" t="s">
        <v>7</v>
      </c>
      <c r="B145" s="165" t="s">
        <v>155</v>
      </c>
      <c r="C145" s="158" t="s">
        <v>156</v>
      </c>
      <c r="D145" s="155" t="s">
        <v>157</v>
      </c>
      <c r="E145" s="156">
        <v>65</v>
      </c>
      <c r="F145" s="304"/>
      <c r="G145" s="305"/>
      <c r="H145" s="157">
        <f>ROUNDDOWN($F$135/12,0)</f>
        <v>0</v>
      </c>
      <c r="I145" s="170">
        <f t="shared" si="32"/>
        <v>0</v>
      </c>
    </row>
    <row r="146" spans="1:9" s="39" customFormat="1" ht="12.75" customHeight="1" x14ac:dyDescent="0.2">
      <c r="A146" s="164" t="s">
        <v>7</v>
      </c>
      <c r="B146" s="167" t="s">
        <v>179</v>
      </c>
      <c r="C146" s="159" t="s">
        <v>178</v>
      </c>
      <c r="D146" s="155" t="s">
        <v>243</v>
      </c>
      <c r="E146" s="156">
        <v>780</v>
      </c>
      <c r="F146" s="304"/>
      <c r="G146" s="305"/>
      <c r="H146" s="157">
        <f>ROUNDDOWN($F$135/12,0)</f>
        <v>0</v>
      </c>
      <c r="I146" s="170">
        <f t="shared" si="32"/>
        <v>0</v>
      </c>
    </row>
    <row r="147" spans="1:9" s="39" customFormat="1" ht="12.75" hidden="1" customHeight="1" x14ac:dyDescent="0.2">
      <c r="A147" s="41" t="s">
        <v>7</v>
      </c>
      <c r="B147" s="49">
        <v>1484966</v>
      </c>
      <c r="C147" s="54" t="s">
        <v>209</v>
      </c>
      <c r="D147" s="45" t="s">
        <v>204</v>
      </c>
      <c r="E147" s="70">
        <v>70</v>
      </c>
      <c r="F147" s="160"/>
      <c r="G147" s="166" t="str">
        <f t="shared" ref="G147:G151" si="34">IF(ISBLANK(F147),"",E147*F147)</f>
        <v/>
      </c>
      <c r="H147" s="151">
        <f t="shared" si="33"/>
        <v>0</v>
      </c>
      <c r="I147" s="171">
        <f t="shared" ref="I147:I151" si="35">IF(ISBLANK(H147),"",E147*H147)</f>
        <v>0</v>
      </c>
    </row>
    <row r="148" spans="1:9" s="39" customFormat="1" ht="12.75" customHeight="1" x14ac:dyDescent="0.2">
      <c r="A148" s="41" t="s">
        <v>7</v>
      </c>
      <c r="B148" s="46" t="s">
        <v>158</v>
      </c>
      <c r="C148" s="47" t="s">
        <v>159</v>
      </c>
      <c r="D148" s="48" t="s">
        <v>160</v>
      </c>
      <c r="E148" s="68">
        <v>31.2</v>
      </c>
      <c r="F148" s="60"/>
      <c r="G148" s="77" t="str">
        <f t="shared" si="34"/>
        <v/>
      </c>
      <c r="H148" s="109">
        <f t="shared" si="33"/>
        <v>0</v>
      </c>
      <c r="I148" s="171">
        <f t="shared" si="35"/>
        <v>0</v>
      </c>
    </row>
    <row r="149" spans="1:9" s="39" customFormat="1" ht="12.75" customHeight="1" x14ac:dyDescent="0.2">
      <c r="A149" s="41" t="s">
        <v>7</v>
      </c>
      <c r="B149" s="46" t="s">
        <v>161</v>
      </c>
      <c r="C149" s="47" t="s">
        <v>162</v>
      </c>
      <c r="D149" s="48" t="s">
        <v>163</v>
      </c>
      <c r="E149" s="68">
        <v>31.2</v>
      </c>
      <c r="F149" s="60"/>
      <c r="G149" s="77" t="str">
        <f t="shared" si="34"/>
        <v/>
      </c>
      <c r="H149" s="109">
        <f t="shared" si="33"/>
        <v>0</v>
      </c>
      <c r="I149" s="171">
        <f t="shared" si="35"/>
        <v>0</v>
      </c>
    </row>
    <row r="150" spans="1:9" s="39" customFormat="1" ht="12.75" customHeight="1" x14ac:dyDescent="0.2">
      <c r="A150" s="41" t="s">
        <v>7</v>
      </c>
      <c r="B150" s="46" t="s">
        <v>164</v>
      </c>
      <c r="C150" s="47" t="s">
        <v>165</v>
      </c>
      <c r="D150" s="48" t="s">
        <v>166</v>
      </c>
      <c r="E150" s="68">
        <v>31.2</v>
      </c>
      <c r="F150" s="60"/>
      <c r="G150" s="77" t="str">
        <f t="shared" si="34"/>
        <v/>
      </c>
      <c r="H150" s="109">
        <f t="shared" si="33"/>
        <v>0</v>
      </c>
      <c r="I150" s="171">
        <f t="shared" si="35"/>
        <v>0</v>
      </c>
    </row>
    <row r="151" spans="1:9" s="39" customFormat="1" ht="12.75" customHeight="1" x14ac:dyDescent="0.2">
      <c r="A151" s="41"/>
      <c r="B151" s="46"/>
      <c r="C151" s="82">
        <v>9780547720555</v>
      </c>
      <c r="D151" s="45" t="s">
        <v>236</v>
      </c>
      <c r="E151" s="70">
        <v>95</v>
      </c>
      <c r="F151" s="60"/>
      <c r="G151" s="77" t="str">
        <f t="shared" si="34"/>
        <v/>
      </c>
      <c r="H151" s="109">
        <f t="shared" si="33"/>
        <v>0</v>
      </c>
      <c r="I151" s="171">
        <f t="shared" si="35"/>
        <v>0</v>
      </c>
    </row>
    <row r="152" spans="1:9" s="39" customFormat="1" ht="12.75" customHeight="1" thickBot="1" x14ac:dyDescent="0.25">
      <c r="A152" s="43"/>
      <c r="B152" s="46"/>
      <c r="C152" s="117"/>
      <c r="D152" s="118" t="s">
        <v>168</v>
      </c>
      <c r="E152" s="119"/>
      <c r="F152" s="120"/>
      <c r="G152" s="121">
        <f>SUM(G135:G151)</f>
        <v>0</v>
      </c>
      <c r="H152" s="120"/>
      <c r="I152" s="119">
        <f>SUM(I135:I151)</f>
        <v>0</v>
      </c>
    </row>
    <row r="153" spans="1:9" s="39" customFormat="1" ht="24" customHeight="1" x14ac:dyDescent="0.2">
      <c r="A153" s="43"/>
      <c r="B153" s="46"/>
      <c r="C153" s="112"/>
      <c r="D153" s="113" t="s">
        <v>278</v>
      </c>
      <c r="E153" s="114"/>
      <c r="F153" s="115">
        <f>SUM(F35+F55+F75+F95+F115+F135+F15)</f>
        <v>0</v>
      </c>
      <c r="G153" s="133" t="s">
        <v>279</v>
      </c>
      <c r="H153" s="132">
        <f>ROUNDDOWN(F153/12,0)</f>
        <v>0</v>
      </c>
      <c r="I153" s="116"/>
    </row>
    <row r="154" spans="1:9" s="39" customFormat="1" ht="24" x14ac:dyDescent="0.2">
      <c r="A154" s="43"/>
      <c r="B154" s="46"/>
      <c r="C154" s="101">
        <v>1517354</v>
      </c>
      <c r="D154" s="102" t="s">
        <v>300</v>
      </c>
      <c r="E154" s="301" t="s">
        <v>265</v>
      </c>
      <c r="F154" s="302"/>
      <c r="G154" s="303"/>
      <c r="H154" s="110">
        <v>0</v>
      </c>
      <c r="I154" s="103"/>
    </row>
    <row r="155" spans="1:9" s="39" customFormat="1" ht="12.75" customHeight="1" x14ac:dyDescent="0.2">
      <c r="A155" s="43"/>
      <c r="B155" s="46"/>
      <c r="C155" s="95"/>
      <c r="D155" s="96"/>
      <c r="E155" s="97"/>
      <c r="F155" s="98"/>
      <c r="G155" s="99"/>
      <c r="H155" s="98"/>
      <c r="I155" s="100"/>
    </row>
    <row r="156" spans="1:9" ht="12.75" customHeight="1" x14ac:dyDescent="0.2">
      <c r="C156" s="300"/>
      <c r="D156" s="300"/>
      <c r="E156" s="300"/>
      <c r="F156" s="300"/>
      <c r="G156" s="300"/>
      <c r="H156" s="300"/>
      <c r="I156" s="300"/>
    </row>
    <row r="157" spans="1:9" s="105" customFormat="1" ht="12.75" customHeight="1" x14ac:dyDescent="0.2">
      <c r="A157" s="104"/>
      <c r="B157" s="104"/>
      <c r="D157" s="106"/>
      <c r="E157" s="107"/>
      <c r="F157" s="106"/>
      <c r="G157" s="107"/>
      <c r="H157" s="106"/>
    </row>
    <row r="158" spans="1:9" s="105" customFormat="1" ht="12.75" customHeight="1" x14ac:dyDescent="0.2">
      <c r="A158" s="104"/>
      <c r="B158" s="104"/>
      <c r="D158" s="106"/>
      <c r="E158" s="107"/>
      <c r="F158" s="106"/>
      <c r="G158" s="107"/>
      <c r="H158" s="106"/>
    </row>
    <row r="159" spans="1:9" s="105" customFormat="1" ht="12.75" customHeight="1" x14ac:dyDescent="0.2">
      <c r="A159" s="104"/>
      <c r="B159" s="104"/>
      <c r="D159" s="106"/>
      <c r="E159" s="107"/>
      <c r="F159" s="106"/>
      <c r="G159" s="106"/>
      <c r="H159" s="106"/>
    </row>
    <row r="160" spans="1:9" s="105" customFormat="1" ht="12.75" customHeight="1" x14ac:dyDescent="0.2">
      <c r="A160" s="104"/>
      <c r="B160" s="104"/>
      <c r="D160" s="106"/>
      <c r="E160" s="107"/>
      <c r="F160" s="106"/>
      <c r="G160" s="107"/>
      <c r="H160" s="106"/>
    </row>
    <row r="161" spans="1:8" s="105" customFormat="1" ht="12.75" customHeight="1" x14ac:dyDescent="0.2">
      <c r="A161" s="104"/>
      <c r="B161" s="104"/>
      <c r="D161" s="106"/>
      <c r="E161" s="107"/>
      <c r="F161" s="106"/>
      <c r="G161" s="107"/>
      <c r="H161" s="106"/>
    </row>
    <row r="169" spans="1:8" x14ac:dyDescent="0.2">
      <c r="D169" s="111"/>
    </row>
  </sheetData>
  <sheetProtection formatColumns="0" selectLockedCells="1"/>
  <mergeCells count="50">
    <mergeCell ref="F25:G25"/>
    <mergeCell ref="F45:G45"/>
    <mergeCell ref="F46:G46"/>
    <mergeCell ref="F41:G41"/>
    <mergeCell ref="F61:G61"/>
    <mergeCell ref="C60:I60"/>
    <mergeCell ref="C120:I120"/>
    <mergeCell ref="C73:I73"/>
    <mergeCell ref="C93:I93"/>
    <mergeCell ref="F101:G101"/>
    <mergeCell ref="F105:G105"/>
    <mergeCell ref="F106:G106"/>
    <mergeCell ref="F65:G65"/>
    <mergeCell ref="F66:G66"/>
    <mergeCell ref="F81:G81"/>
    <mergeCell ref="F85:G85"/>
    <mergeCell ref="F86:G86"/>
    <mergeCell ref="C80:I80"/>
    <mergeCell ref="C156:I156"/>
    <mergeCell ref="C140:I140"/>
    <mergeCell ref="D74:I74"/>
    <mergeCell ref="D94:I94"/>
    <mergeCell ref="D114:I114"/>
    <mergeCell ref="D134:I134"/>
    <mergeCell ref="E154:G154"/>
    <mergeCell ref="C113:I113"/>
    <mergeCell ref="C133:I133"/>
    <mergeCell ref="F121:G121"/>
    <mergeCell ref="F125:G125"/>
    <mergeCell ref="F126:G126"/>
    <mergeCell ref="F141:G141"/>
    <mergeCell ref="F145:G145"/>
    <mergeCell ref="F146:G146"/>
    <mergeCell ref="C100:I100"/>
    <mergeCell ref="B1:H1"/>
    <mergeCell ref="D2:F2"/>
    <mergeCell ref="D3:F3"/>
    <mergeCell ref="D34:I34"/>
    <mergeCell ref="D54:I54"/>
    <mergeCell ref="C40:I40"/>
    <mergeCell ref="C6:I7"/>
    <mergeCell ref="C33:I33"/>
    <mergeCell ref="C53:I53"/>
    <mergeCell ref="C13:I13"/>
    <mergeCell ref="C20:I20"/>
    <mergeCell ref="F8:I8"/>
    <mergeCell ref="F9:I9"/>
    <mergeCell ref="F10:I10"/>
    <mergeCell ref="F24:G24"/>
    <mergeCell ref="F21:G21"/>
  </mergeCells>
  <printOptions horizontalCentered="1"/>
  <pageMargins left="0" right="0" top="0.25" bottom="0.25" header="0" footer="0"/>
  <pageSetup fitToWidth="0" fitToHeight="0"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6</vt:i4>
      </vt:variant>
    </vt:vector>
  </HeadingPairs>
  <TitlesOfParts>
    <vt:vector size="8" baseType="lpstr">
      <vt:lpstr>Order Totals</vt:lpstr>
      <vt:lpstr>Order Form</vt:lpstr>
      <vt:lpstr>'Order Form'!Grade_1_Total</vt:lpstr>
      <vt:lpstr>'Order Form'!Grade_2_Total</vt:lpstr>
      <vt:lpstr>'Order Form'!Grade_3_Total</vt:lpstr>
      <vt:lpstr>'Order Form'!Grade_4_Total</vt:lpstr>
      <vt:lpstr>'Order Form'!Grade_5_Total</vt:lpstr>
      <vt:lpstr>'Order Totals'!Print_Area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Warren, Judy</cp:lastModifiedBy>
  <cp:lastPrinted>2012-08-04T01:07:15Z</cp:lastPrinted>
  <dcterms:created xsi:type="dcterms:W3CDTF">2011-08-03T13:57:27Z</dcterms:created>
  <dcterms:modified xsi:type="dcterms:W3CDTF">2013-07-12T18:29:50Z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Objects Context Information">
    <vt:lpwstr>01AFD7FC61F3B5CFAFDF31D4E8A6A3C77430217E5938F9361E474D86E4FD6066528E2166033910B8B513008B44A4FCB6711E6BFB4D47ACE52C46EAFBEF8991C020F56A1C0A99CD051E78412C2C393A749A7FDEC2FB3555C1BC46EA672989674F32110D282C0C7B40E9B7E16F408E136827F03C59DA0303D1BA924472AE7DAAB</vt:lpwstr>
  </property>
  <property fmtid="{D5CDD505-2E9C-101B-9397-08002B2CF9AE}" pid="3" name="Business Objects Context Information1">
    <vt:lpwstr>5F8B8CD4B58C74466D7049ADB32EF0367EF17DD60669C21A8A918505702EF72D3D99C56FB147B8F611DBB4DD637AF738747031357E3F15C4BE95BCEECFDC6C9C0E0CD1B775656736D25A6E2369F6CF85605D34E0C97B98AD19DDBF9FDA20B76D7AAD5A45470F654BFACC49F4D651977860530EAF816C0E463ED613E1EE0CC5D</vt:lpwstr>
  </property>
  <property fmtid="{D5CDD505-2E9C-101B-9397-08002B2CF9AE}" pid="4" name="Business Objects Context Information2">
    <vt:lpwstr>0CF9B1C71D2AD2487A838D96D0327B8697156E64F756630BCC9E49C4482CE51136340FB50C80776B3D1BE255B090B8194D6974E923F035F636CDBBFA63BD4C45AC09DA00EA7FA58F2D9DDE7812B3EC9BDA0CCFAEFC9313FE2F9A9DE3C21BEC0BFC0EDDE3339D936F9BB9300113713C95CFAD00809B16D5263E54D0636905FE3</vt:lpwstr>
  </property>
  <property fmtid="{D5CDD505-2E9C-101B-9397-08002B2CF9AE}" pid="5" name="Business Objects Context Information3">
    <vt:lpwstr>3E66B29015F59935750E66815F9CE15A43E7500CBE91884DFA7F7D40F21AFB92DAFE5AA3AAEB703A979A5B24C9E9EE1A09C8F14458C7F3CAA76A7E24C3B6438D050E205B617A4B7949AF288AAB3122D8673656B8B4323977C35C76D1561BE4A7A253874BB238577064B8A13621A04003B24F9A35024777C45EC7CB105837BA2</vt:lpwstr>
  </property>
  <property fmtid="{D5CDD505-2E9C-101B-9397-08002B2CF9AE}" pid="6" name="Business Objects Context Information4">
    <vt:lpwstr>858D7DCA6239D2626278AD854C5DA899170D134DB44E0958515D062DEFBEEFE84EC053C77E4EF7FA106460C52B6BE66498554DECB17B6D28EC7CAEC3C86F353022E9915991A3832CB466570C4F6264499F7B771F248AA6266E39CE116B7C0352468104331A524F17BFECDCB4D04D6AE1F98A4583C7358EF1DB3CFC493ABBF10</vt:lpwstr>
  </property>
  <property fmtid="{D5CDD505-2E9C-101B-9397-08002B2CF9AE}" pid="7" name="Business Objects Context Information5">
    <vt:lpwstr>DC25AE38C9239B272603FA1E2E7B44692CC229F640CF02FAE9130CBE32C2F074E2EB0BC59EEB12F36DFBDF52F439E2F5CEA56E247943237477BDF15A147E0817B4C85D1F610300C3DC329604747DF6DD3ED014F20F149C65E4A0A91ABED50BD80F631FAB7C36FDEB9E835BA0B7BE30F99E9D6603AFD10A9326FFD1510E850A3</vt:lpwstr>
  </property>
  <property fmtid="{D5CDD505-2E9C-101B-9397-08002B2CF9AE}" pid="8" name="Business Objects Context Information6">
    <vt:lpwstr>D875451D</vt:lpwstr>
  </property>
</Properties>
</file>